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jt2156_bath_ac_uk/Documents/Publications/Hollow MNs/Data/Wettibility/"/>
    </mc:Choice>
  </mc:AlternateContent>
  <xr:revisionPtr revIDLastSave="826" documentId="11_F25DC773A252ABDACC104860D1DB55E45BDE58E9" xr6:coauthVersionLast="47" xr6:coauthVersionMax="47" xr10:uidLastSave="{F9EAF7D3-B38A-4AE4-A73B-76EF5EE9553B}"/>
  <bookViews>
    <workbookView xWindow="-110" yWindow="-110" windowWidth="19420" windowHeight="11020" xr2:uid="{00000000-000D-0000-FFFF-FFFF00000000}"/>
  </bookViews>
  <sheets>
    <sheet name="Data" sheetId="1" r:id="rId1"/>
    <sheet name="Surface Free Energy" sheetId="3" r:id="rId2"/>
    <sheet name="Graph" sheetId="2" r:id="rId3"/>
    <sheet name="Stat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T50" i="1" l="1"/>
  <c r="AT49" i="1"/>
  <c r="D16" i="3"/>
  <c r="D15" i="3"/>
  <c r="D14" i="3"/>
  <c r="D13" i="3"/>
  <c r="D12" i="3"/>
  <c r="D11" i="3"/>
  <c r="D10" i="3"/>
  <c r="D9" i="3"/>
  <c r="D8" i="3"/>
  <c r="D29" i="3"/>
  <c r="D28" i="3"/>
  <c r="D27" i="3"/>
  <c r="D26" i="3"/>
  <c r="E26" i="3" s="1"/>
  <c r="D25" i="3"/>
  <c r="D24" i="3"/>
  <c r="D23" i="3"/>
  <c r="D22" i="3"/>
  <c r="D21" i="3"/>
  <c r="I29" i="3"/>
  <c r="I28" i="3"/>
  <c r="I27" i="3"/>
  <c r="I26" i="3"/>
  <c r="I25" i="3"/>
  <c r="I24" i="3"/>
  <c r="I23" i="3"/>
  <c r="I22" i="3"/>
  <c r="I21" i="3"/>
  <c r="I16" i="3"/>
  <c r="I15" i="3"/>
  <c r="I14" i="3"/>
  <c r="J14" i="3" s="1"/>
  <c r="I13" i="3"/>
  <c r="I12" i="3"/>
  <c r="I11" i="3"/>
  <c r="I10" i="3"/>
  <c r="I9" i="3"/>
  <c r="I8" i="3"/>
  <c r="N16" i="3"/>
  <c r="N15" i="3"/>
  <c r="N14" i="3"/>
  <c r="N13" i="3"/>
  <c r="N12" i="3"/>
  <c r="N11" i="3"/>
  <c r="N10" i="3"/>
  <c r="N9" i="3"/>
  <c r="N8" i="3"/>
  <c r="N29" i="3"/>
  <c r="N28" i="3"/>
  <c r="N27" i="3"/>
  <c r="N26" i="3"/>
  <c r="N25" i="3"/>
  <c r="N24" i="3"/>
  <c r="N23" i="3"/>
  <c r="N22" i="3"/>
  <c r="N21" i="3"/>
  <c r="S29" i="3"/>
  <c r="S28" i="3"/>
  <c r="S27" i="3"/>
  <c r="S26" i="3"/>
  <c r="S25" i="3"/>
  <c r="S24" i="3"/>
  <c r="S23" i="3"/>
  <c r="S22" i="3"/>
  <c r="S21" i="3"/>
  <c r="S16" i="3"/>
  <c r="S15" i="3"/>
  <c r="S14" i="3"/>
  <c r="S13" i="3"/>
  <c r="S12" i="3"/>
  <c r="S11" i="3"/>
  <c r="S10" i="3"/>
  <c r="S9" i="3"/>
  <c r="S8" i="3"/>
  <c r="X29" i="3"/>
  <c r="X28" i="3"/>
  <c r="X27" i="3"/>
  <c r="X26" i="3"/>
  <c r="X25" i="3"/>
  <c r="X24" i="3"/>
  <c r="X23" i="3"/>
  <c r="X22" i="3"/>
  <c r="X21" i="3"/>
  <c r="X16" i="3"/>
  <c r="X15" i="3"/>
  <c r="X14" i="3"/>
  <c r="X13" i="3"/>
  <c r="X12" i="3"/>
  <c r="X11" i="3"/>
  <c r="X10" i="3"/>
  <c r="X9" i="3"/>
  <c r="X8" i="3"/>
  <c r="AC29" i="3"/>
  <c r="AC28" i="3"/>
  <c r="AC27" i="3"/>
  <c r="AC26" i="3"/>
  <c r="AC25" i="3"/>
  <c r="AC24" i="3"/>
  <c r="AC23" i="3"/>
  <c r="AC22" i="3"/>
  <c r="AC21" i="3"/>
  <c r="AC16" i="3"/>
  <c r="AC15" i="3"/>
  <c r="AC14" i="3"/>
  <c r="AC13" i="3"/>
  <c r="AC12" i="3"/>
  <c r="AC11" i="3"/>
  <c r="AC10" i="3"/>
  <c r="AC9" i="3"/>
  <c r="AC8" i="3"/>
  <c r="AH16" i="3"/>
  <c r="AH15" i="3"/>
  <c r="AH14" i="3"/>
  <c r="AI14" i="3" s="1"/>
  <c r="AH13" i="3"/>
  <c r="AH12" i="3"/>
  <c r="AH11" i="3"/>
  <c r="AH10" i="3"/>
  <c r="AH9" i="3"/>
  <c r="AH8" i="3"/>
  <c r="AH29" i="3"/>
  <c r="AH28" i="3"/>
  <c r="AH27" i="3"/>
  <c r="AI27" i="3" s="1"/>
  <c r="AH26" i="3"/>
  <c r="AH25" i="3"/>
  <c r="AH24" i="3"/>
  <c r="AH23" i="3"/>
  <c r="AH22" i="3"/>
  <c r="AH21" i="3"/>
  <c r="AM29" i="3"/>
  <c r="AM28" i="3"/>
  <c r="AM27" i="3"/>
  <c r="AM26" i="3"/>
  <c r="AM25" i="3"/>
  <c r="AM24" i="3"/>
  <c r="AM23" i="3"/>
  <c r="AM22" i="3"/>
  <c r="AM21" i="3"/>
  <c r="AM16" i="3"/>
  <c r="AM15" i="3"/>
  <c r="AM14" i="3"/>
  <c r="AM13" i="3"/>
  <c r="AM12" i="3"/>
  <c r="AM11" i="3"/>
  <c r="AM10" i="3"/>
  <c r="AM9" i="3"/>
  <c r="AM8" i="3"/>
  <c r="AR16" i="3"/>
  <c r="AR15" i="3"/>
  <c r="AR14" i="3"/>
  <c r="AR13" i="3"/>
  <c r="AR12" i="3"/>
  <c r="AR11" i="3"/>
  <c r="AR10" i="3"/>
  <c r="AR9" i="3"/>
  <c r="AR8" i="3"/>
  <c r="AR29" i="3"/>
  <c r="AR28" i="3"/>
  <c r="AR27" i="3"/>
  <c r="AR26" i="3"/>
  <c r="AR25" i="3"/>
  <c r="AR24" i="3"/>
  <c r="AR23" i="3"/>
  <c r="AR22" i="3"/>
  <c r="AR21" i="3"/>
  <c r="AR41" i="3"/>
  <c r="AR40" i="3"/>
  <c r="AR39" i="3"/>
  <c r="AR38" i="3"/>
  <c r="AR37" i="3"/>
  <c r="AR36" i="3"/>
  <c r="AR35" i="3"/>
  <c r="AR34" i="3"/>
  <c r="AR33" i="3"/>
  <c r="AM41" i="3"/>
  <c r="AM40" i="3"/>
  <c r="AM39" i="3"/>
  <c r="AM38" i="3"/>
  <c r="AM37" i="3"/>
  <c r="AM36" i="3"/>
  <c r="AM35" i="3"/>
  <c r="AM34" i="3"/>
  <c r="AM33" i="3"/>
  <c r="AH41" i="3"/>
  <c r="AH40" i="3"/>
  <c r="AH39" i="3"/>
  <c r="AH38" i="3"/>
  <c r="AH37" i="3"/>
  <c r="AH36" i="3"/>
  <c r="AH35" i="3"/>
  <c r="AH34" i="3"/>
  <c r="AH33" i="3"/>
  <c r="AC41" i="3"/>
  <c r="AC40" i="3"/>
  <c r="AC39" i="3"/>
  <c r="AC38" i="3"/>
  <c r="AC37" i="3"/>
  <c r="AC36" i="3"/>
  <c r="AC35" i="3"/>
  <c r="AC34" i="3"/>
  <c r="AC33" i="3"/>
  <c r="X41" i="3"/>
  <c r="X40" i="3"/>
  <c r="X39" i="3"/>
  <c r="X38" i="3"/>
  <c r="X37" i="3"/>
  <c r="X36" i="3"/>
  <c r="X35" i="3"/>
  <c r="X34" i="3"/>
  <c r="X33" i="3"/>
  <c r="S41" i="3"/>
  <c r="S40" i="3"/>
  <c r="S39" i="3"/>
  <c r="S38" i="3"/>
  <c r="S37" i="3"/>
  <c r="S36" i="3"/>
  <c r="S35" i="3"/>
  <c r="S34" i="3"/>
  <c r="S33" i="3"/>
  <c r="N34" i="3"/>
  <c r="N33" i="3"/>
  <c r="N41" i="3"/>
  <c r="N40" i="3"/>
  <c r="N39" i="3"/>
  <c r="N38" i="3"/>
  <c r="N37" i="3"/>
  <c r="N36" i="3"/>
  <c r="N35" i="3"/>
  <c r="I41" i="3"/>
  <c r="I40" i="3"/>
  <c r="I39" i="3"/>
  <c r="I38" i="3"/>
  <c r="I37" i="3"/>
  <c r="I36" i="3"/>
  <c r="I35" i="3"/>
  <c r="J35" i="3" s="1"/>
  <c r="I34" i="3"/>
  <c r="I42" i="3" s="1"/>
  <c r="I33" i="3"/>
  <c r="D41" i="3"/>
  <c r="D40" i="3"/>
  <c r="D39" i="3"/>
  <c r="D38" i="3"/>
  <c r="E38" i="3" s="1"/>
  <c r="D37" i="3"/>
  <c r="D36" i="3"/>
  <c r="D35" i="3"/>
  <c r="D34" i="3"/>
  <c r="D33" i="3"/>
  <c r="D30" i="3"/>
  <c r="E30" i="3" s="1"/>
  <c r="F22" i="3"/>
  <c r="F21" i="3"/>
  <c r="AQ41" i="3"/>
  <c r="AS41" i="3" s="1"/>
  <c r="AQ40" i="3"/>
  <c r="AS40" i="3" s="1"/>
  <c r="AS39" i="3"/>
  <c r="AQ39" i="3"/>
  <c r="AQ38" i="3"/>
  <c r="AQ37" i="3"/>
  <c r="AS37" i="3" s="1"/>
  <c r="AQ36" i="3"/>
  <c r="AS36" i="3" s="1"/>
  <c r="AS35" i="3"/>
  <c r="AQ35" i="3"/>
  <c r="AQ34" i="3"/>
  <c r="AQ33" i="3"/>
  <c r="AL41" i="3"/>
  <c r="AN41" i="3" s="1"/>
  <c r="AL40" i="3"/>
  <c r="AN40" i="3" s="1"/>
  <c r="AN39" i="3"/>
  <c r="AL39" i="3"/>
  <c r="AL38" i="3"/>
  <c r="AL37" i="3"/>
  <c r="AN37" i="3" s="1"/>
  <c r="AL36" i="3"/>
  <c r="AN36" i="3" s="1"/>
  <c r="AN35" i="3"/>
  <c r="AL35" i="3"/>
  <c r="AL34" i="3"/>
  <c r="AL33" i="3"/>
  <c r="AG41" i="3"/>
  <c r="AI41" i="3" s="1"/>
  <c r="AG40" i="3"/>
  <c r="AI40" i="3" s="1"/>
  <c r="AI39" i="3"/>
  <c r="AG39" i="3"/>
  <c r="AG38" i="3"/>
  <c r="AG37" i="3"/>
  <c r="AI37" i="3" s="1"/>
  <c r="AG36" i="3"/>
  <c r="AI36" i="3" s="1"/>
  <c r="AI35" i="3"/>
  <c r="AG35" i="3"/>
  <c r="AG34" i="3"/>
  <c r="AI34" i="3" s="1"/>
  <c r="AG33" i="3"/>
  <c r="AB41" i="3"/>
  <c r="AD41" i="3" s="1"/>
  <c r="AB40" i="3"/>
  <c r="AD40" i="3" s="1"/>
  <c r="AD39" i="3"/>
  <c r="AB39" i="3"/>
  <c r="AB38" i="3"/>
  <c r="AB37" i="3"/>
  <c r="AD37" i="3" s="1"/>
  <c r="AB36" i="3"/>
  <c r="AD36" i="3" s="1"/>
  <c r="AD35" i="3"/>
  <c r="AB35" i="3"/>
  <c r="AB34" i="3"/>
  <c r="AB33" i="3"/>
  <c r="W41" i="3"/>
  <c r="Y41" i="3" s="1"/>
  <c r="W40" i="3"/>
  <c r="Y40" i="3" s="1"/>
  <c r="Y39" i="3"/>
  <c r="W39" i="3"/>
  <c r="W38" i="3"/>
  <c r="W37" i="3"/>
  <c r="Y37" i="3" s="1"/>
  <c r="W36" i="3"/>
  <c r="Y36" i="3" s="1"/>
  <c r="Y35" i="3"/>
  <c r="W35" i="3"/>
  <c r="W34" i="3"/>
  <c r="Y34" i="3" s="1"/>
  <c r="W33" i="3"/>
  <c r="R41" i="3"/>
  <c r="T41" i="3" s="1"/>
  <c r="R40" i="3"/>
  <c r="T40" i="3" s="1"/>
  <c r="T39" i="3"/>
  <c r="R39" i="3"/>
  <c r="R38" i="3"/>
  <c r="R37" i="3"/>
  <c r="T37" i="3" s="1"/>
  <c r="R36" i="3"/>
  <c r="T36" i="3" s="1"/>
  <c r="T35" i="3"/>
  <c r="R35" i="3"/>
  <c r="R34" i="3"/>
  <c r="R33" i="3"/>
  <c r="M41" i="3"/>
  <c r="O41" i="3" s="1"/>
  <c r="M40" i="3"/>
  <c r="O40" i="3" s="1"/>
  <c r="O39" i="3"/>
  <c r="M39" i="3"/>
  <c r="M38" i="3"/>
  <c r="M37" i="3"/>
  <c r="O37" i="3" s="1"/>
  <c r="M36" i="3"/>
  <c r="O36" i="3" s="1"/>
  <c r="O35" i="3"/>
  <c r="M35" i="3"/>
  <c r="M34" i="3"/>
  <c r="O34" i="3" s="1"/>
  <c r="M33" i="3"/>
  <c r="H41" i="3"/>
  <c r="J41" i="3" s="1"/>
  <c r="H40" i="3"/>
  <c r="J40" i="3" s="1"/>
  <c r="J39" i="3"/>
  <c r="H39" i="3"/>
  <c r="H38" i="3"/>
  <c r="J37" i="3"/>
  <c r="H37" i="3"/>
  <c r="H36" i="3"/>
  <c r="J36" i="3" s="1"/>
  <c r="H35" i="3"/>
  <c r="H34" i="3"/>
  <c r="J33" i="3"/>
  <c r="H33" i="3"/>
  <c r="C33" i="3"/>
  <c r="C34" i="3"/>
  <c r="E34" i="3"/>
  <c r="C35" i="3"/>
  <c r="E35" i="3"/>
  <c r="C36" i="3"/>
  <c r="E36" i="3"/>
  <c r="C37" i="3"/>
  <c r="E37" i="3" s="1"/>
  <c r="C38" i="3"/>
  <c r="C39" i="3"/>
  <c r="E39" i="3"/>
  <c r="C40" i="3"/>
  <c r="E40" i="3"/>
  <c r="C41" i="3"/>
  <c r="E41" i="3" s="1"/>
  <c r="AQ29" i="3"/>
  <c r="AS29" i="3" s="1"/>
  <c r="AQ28" i="3"/>
  <c r="AS28" i="3" s="1"/>
  <c r="AS27" i="3"/>
  <c r="AQ27" i="3"/>
  <c r="AQ26" i="3"/>
  <c r="AQ25" i="3"/>
  <c r="AS25" i="3" s="1"/>
  <c r="AQ24" i="3"/>
  <c r="AS24" i="3" s="1"/>
  <c r="AS23" i="3"/>
  <c r="AQ23" i="3"/>
  <c r="AQ22" i="3"/>
  <c r="AQ21" i="3"/>
  <c r="AL29" i="3"/>
  <c r="AN29" i="3" s="1"/>
  <c r="AL28" i="3"/>
  <c r="AN28" i="3" s="1"/>
  <c r="AN27" i="3"/>
  <c r="AL27" i="3"/>
  <c r="AL26" i="3"/>
  <c r="AN26" i="3" s="1"/>
  <c r="AL25" i="3"/>
  <c r="AN25" i="3" s="1"/>
  <c r="AL24" i="3"/>
  <c r="AN24" i="3" s="1"/>
  <c r="AN23" i="3"/>
  <c r="AL23" i="3"/>
  <c r="AL22" i="3"/>
  <c r="AL21" i="3"/>
  <c r="AG29" i="3"/>
  <c r="AI29" i="3" s="1"/>
  <c r="AG28" i="3"/>
  <c r="AI28" i="3" s="1"/>
  <c r="AG27" i="3"/>
  <c r="AG26" i="3"/>
  <c r="AI26" i="3" s="1"/>
  <c r="AI25" i="3"/>
  <c r="AG25" i="3"/>
  <c r="AG24" i="3"/>
  <c r="AI24" i="3" s="1"/>
  <c r="AI23" i="3"/>
  <c r="AG23" i="3"/>
  <c r="AG22" i="3"/>
  <c r="AI21" i="3"/>
  <c r="AG21" i="3"/>
  <c r="AB29" i="3"/>
  <c r="AD29" i="3" s="1"/>
  <c r="AB28" i="3"/>
  <c r="AD28" i="3" s="1"/>
  <c r="AD27" i="3"/>
  <c r="AB27" i="3"/>
  <c r="AB26" i="3"/>
  <c r="AB25" i="3"/>
  <c r="AD25" i="3" s="1"/>
  <c r="AB24" i="3"/>
  <c r="AD24" i="3" s="1"/>
  <c r="AD23" i="3"/>
  <c r="AB23" i="3"/>
  <c r="AB22" i="3"/>
  <c r="AD22" i="3" s="1"/>
  <c r="AB21" i="3"/>
  <c r="W29" i="3"/>
  <c r="Y29" i="3" s="1"/>
  <c r="W28" i="3"/>
  <c r="Y28" i="3" s="1"/>
  <c r="Y27" i="3"/>
  <c r="W27" i="3"/>
  <c r="W26" i="3"/>
  <c r="Y26" i="3" s="1"/>
  <c r="W25" i="3"/>
  <c r="Y25" i="3" s="1"/>
  <c r="W24" i="3"/>
  <c r="Y24" i="3" s="1"/>
  <c r="Y23" i="3"/>
  <c r="W23" i="3"/>
  <c r="W22" i="3"/>
  <c r="W21" i="3"/>
  <c r="R29" i="3"/>
  <c r="T29" i="3" s="1"/>
  <c r="R28" i="3"/>
  <c r="T28" i="3" s="1"/>
  <c r="T27" i="3"/>
  <c r="R27" i="3"/>
  <c r="R26" i="3"/>
  <c r="R25" i="3"/>
  <c r="T25" i="3" s="1"/>
  <c r="R24" i="3"/>
  <c r="T24" i="3" s="1"/>
  <c r="T23" i="3"/>
  <c r="R23" i="3"/>
  <c r="R22" i="3"/>
  <c r="R21" i="3"/>
  <c r="M29" i="3"/>
  <c r="O29" i="3" s="1"/>
  <c r="M28" i="3"/>
  <c r="O28" i="3" s="1"/>
  <c r="O27" i="3"/>
  <c r="M27" i="3"/>
  <c r="M26" i="3"/>
  <c r="O25" i="3"/>
  <c r="M25" i="3"/>
  <c r="M24" i="3"/>
  <c r="O24" i="3" s="1"/>
  <c r="O23" i="3"/>
  <c r="M23" i="3"/>
  <c r="M22" i="3"/>
  <c r="O21" i="3"/>
  <c r="M21" i="3"/>
  <c r="H29" i="3"/>
  <c r="J29" i="3" s="1"/>
  <c r="H28" i="3"/>
  <c r="J28" i="3" s="1"/>
  <c r="J27" i="3"/>
  <c r="H27" i="3"/>
  <c r="H26" i="3"/>
  <c r="J25" i="3"/>
  <c r="H25" i="3"/>
  <c r="H24" i="3"/>
  <c r="J24" i="3" s="1"/>
  <c r="J23" i="3"/>
  <c r="H23" i="3"/>
  <c r="H22" i="3"/>
  <c r="J21" i="3"/>
  <c r="H21" i="3"/>
  <c r="AQ16" i="3"/>
  <c r="AS16" i="3" s="1"/>
  <c r="AQ15" i="3"/>
  <c r="AS15" i="3" s="1"/>
  <c r="AS14" i="3"/>
  <c r="AQ14" i="3"/>
  <c r="AQ13" i="3"/>
  <c r="AQ12" i="3"/>
  <c r="AS12" i="3" s="1"/>
  <c r="AQ11" i="3"/>
  <c r="AS11" i="3" s="1"/>
  <c r="AS10" i="3"/>
  <c r="AQ10" i="3"/>
  <c r="AQ9" i="3"/>
  <c r="AQ8" i="3"/>
  <c r="AL16" i="3"/>
  <c r="AN16" i="3" s="1"/>
  <c r="AL15" i="3"/>
  <c r="AN15" i="3" s="1"/>
  <c r="AN14" i="3"/>
  <c r="AL14" i="3"/>
  <c r="AL13" i="3"/>
  <c r="AN12" i="3"/>
  <c r="AL12" i="3"/>
  <c r="AL11" i="3"/>
  <c r="AN11" i="3" s="1"/>
  <c r="AN10" i="3"/>
  <c r="AL10" i="3"/>
  <c r="AL9" i="3"/>
  <c r="AN8" i="3"/>
  <c r="AL8" i="3"/>
  <c r="AG16" i="3"/>
  <c r="AI16" i="3" s="1"/>
  <c r="AG15" i="3"/>
  <c r="AI15" i="3" s="1"/>
  <c r="AG14" i="3"/>
  <c r="AG13" i="3"/>
  <c r="AI13" i="3" s="1"/>
  <c r="AG12" i="3"/>
  <c r="AI12" i="3" s="1"/>
  <c r="AG11" i="3"/>
  <c r="AI11" i="3" s="1"/>
  <c r="AI10" i="3"/>
  <c r="AG10" i="3"/>
  <c r="AG9" i="3"/>
  <c r="AG8" i="3"/>
  <c r="AD16" i="3"/>
  <c r="AB16" i="3"/>
  <c r="AB15" i="3"/>
  <c r="AD15" i="3" s="1"/>
  <c r="AD14" i="3"/>
  <c r="AB14" i="3"/>
  <c r="AB13" i="3"/>
  <c r="AD13" i="3" s="1"/>
  <c r="AD12" i="3"/>
  <c r="AB12" i="3"/>
  <c r="AB11" i="3"/>
  <c r="AD11" i="3" s="1"/>
  <c r="AD10" i="3"/>
  <c r="AB10" i="3"/>
  <c r="AB9" i="3"/>
  <c r="AD8" i="3"/>
  <c r="AB8" i="3"/>
  <c r="W16" i="3"/>
  <c r="Y16" i="3" s="1"/>
  <c r="W15" i="3"/>
  <c r="Y15" i="3" s="1"/>
  <c r="Y14" i="3"/>
  <c r="W14" i="3"/>
  <c r="W13" i="3"/>
  <c r="W12" i="3"/>
  <c r="Y12" i="3" s="1"/>
  <c r="W11" i="3"/>
  <c r="Y11" i="3" s="1"/>
  <c r="Y10" i="3"/>
  <c r="W10" i="3"/>
  <c r="W9" i="3"/>
  <c r="Y9" i="3" s="1"/>
  <c r="W8" i="3"/>
  <c r="R16" i="3"/>
  <c r="T16" i="3" s="1"/>
  <c r="R15" i="3"/>
  <c r="T15" i="3" s="1"/>
  <c r="T14" i="3"/>
  <c r="R14" i="3"/>
  <c r="R13" i="3"/>
  <c r="T13" i="3" s="1"/>
  <c r="R12" i="3"/>
  <c r="T12" i="3" s="1"/>
  <c r="R11" i="3"/>
  <c r="T11" i="3" s="1"/>
  <c r="T10" i="3"/>
  <c r="R10" i="3"/>
  <c r="R9" i="3"/>
  <c r="R8" i="3"/>
  <c r="M16" i="3"/>
  <c r="O16" i="3" s="1"/>
  <c r="M15" i="3"/>
  <c r="O15" i="3" s="1"/>
  <c r="O14" i="3"/>
  <c r="M14" i="3"/>
  <c r="M13" i="3"/>
  <c r="M12" i="3"/>
  <c r="O12" i="3" s="1"/>
  <c r="M11" i="3"/>
  <c r="O11" i="3" s="1"/>
  <c r="O10" i="3"/>
  <c r="M10" i="3"/>
  <c r="M9" i="3"/>
  <c r="M8" i="3"/>
  <c r="H8" i="3"/>
  <c r="H16" i="3"/>
  <c r="J16" i="3" s="1"/>
  <c r="H15" i="3"/>
  <c r="J15" i="3" s="1"/>
  <c r="H14" i="3"/>
  <c r="H13" i="3"/>
  <c r="J12" i="3"/>
  <c r="H12" i="3"/>
  <c r="H11" i="3"/>
  <c r="J11" i="3" s="1"/>
  <c r="J10" i="3"/>
  <c r="H10" i="3"/>
  <c r="H9" i="3"/>
  <c r="J8" i="3"/>
  <c r="E23" i="3"/>
  <c r="E24" i="3"/>
  <c r="E25" i="3"/>
  <c r="E27" i="3"/>
  <c r="E28" i="3"/>
  <c r="E29" i="3"/>
  <c r="E21" i="3"/>
  <c r="D31" i="3"/>
  <c r="E31" i="3" s="1"/>
  <c r="C29" i="3"/>
  <c r="C27" i="3"/>
  <c r="C28" i="3"/>
  <c r="C22" i="3"/>
  <c r="C23" i="3"/>
  <c r="C24" i="3"/>
  <c r="C25" i="3"/>
  <c r="C26" i="3"/>
  <c r="C21" i="3"/>
  <c r="C10" i="3"/>
  <c r="E10" i="3" s="1"/>
  <c r="C11" i="3"/>
  <c r="E11" i="3" s="1"/>
  <c r="C12" i="3"/>
  <c r="C13" i="3"/>
  <c r="E13" i="3" s="1"/>
  <c r="C14" i="3"/>
  <c r="E14" i="3" s="1"/>
  <c r="C15" i="3"/>
  <c r="E15" i="3" s="1"/>
  <c r="C16" i="3"/>
  <c r="E16" i="3" s="1"/>
  <c r="C9" i="3"/>
  <c r="E9" i="3" s="1"/>
  <c r="C8" i="3"/>
  <c r="B5" i="3"/>
  <c r="G5" i="3"/>
  <c r="AP5" i="3"/>
  <c r="AK5" i="3"/>
  <c r="AF5" i="3"/>
  <c r="AA5" i="3"/>
  <c r="V5" i="3"/>
  <c r="Q5" i="3"/>
  <c r="L5" i="3"/>
  <c r="AQ16" i="1"/>
  <c r="AL16" i="1"/>
  <c r="AQ15" i="1"/>
  <c r="AL15" i="1"/>
  <c r="AQ33" i="1"/>
  <c r="AQ32" i="1"/>
  <c r="AQ50" i="1"/>
  <c r="AQ49" i="1"/>
  <c r="C49" i="1"/>
  <c r="AP37" i="1"/>
  <c r="AK37" i="1"/>
  <c r="AF37" i="1"/>
  <c r="AA37" i="1"/>
  <c r="V37" i="1"/>
  <c r="Q37" i="1"/>
  <c r="L37" i="1"/>
  <c r="G37" i="1"/>
  <c r="AP20" i="1"/>
  <c r="AK20" i="1"/>
  <c r="AF20" i="1"/>
  <c r="AA20" i="1"/>
  <c r="V20" i="1"/>
  <c r="Q20" i="1"/>
  <c r="L20" i="1"/>
  <c r="G20" i="1"/>
  <c r="AP3" i="1"/>
  <c r="AK3" i="1"/>
  <c r="AF3" i="1"/>
  <c r="AA3" i="1"/>
  <c r="V3" i="1"/>
  <c r="Q3" i="1"/>
  <c r="L3" i="1"/>
  <c r="G3" i="1"/>
  <c r="AL33" i="1"/>
  <c r="AG33" i="1"/>
  <c r="AB33" i="1"/>
  <c r="W33" i="1"/>
  <c r="R33" i="1"/>
  <c r="M33" i="1"/>
  <c r="H33" i="1"/>
  <c r="C33" i="1"/>
  <c r="AL32" i="1"/>
  <c r="AG32" i="1"/>
  <c r="AB32" i="1"/>
  <c r="W32" i="1"/>
  <c r="R32" i="1"/>
  <c r="M32" i="1"/>
  <c r="H32" i="1"/>
  <c r="C32" i="1"/>
  <c r="AL50" i="1"/>
  <c r="AG50" i="1"/>
  <c r="AB50" i="1"/>
  <c r="W50" i="1"/>
  <c r="R50" i="1"/>
  <c r="M50" i="1"/>
  <c r="H50" i="1"/>
  <c r="C50" i="1"/>
  <c r="AL49" i="1"/>
  <c r="AG49" i="1"/>
  <c r="AB49" i="1"/>
  <c r="W49" i="1"/>
  <c r="R49" i="1"/>
  <c r="M49" i="1"/>
  <c r="H49" i="1"/>
  <c r="J26" i="3" l="1"/>
  <c r="J13" i="3"/>
  <c r="O9" i="3"/>
  <c r="O13" i="3"/>
  <c r="O26" i="3"/>
  <c r="T22" i="3"/>
  <c r="T26" i="3"/>
  <c r="T9" i="3"/>
  <c r="Y22" i="3"/>
  <c r="Y13" i="3"/>
  <c r="AD26" i="3"/>
  <c r="AD9" i="3"/>
  <c r="AI9" i="3"/>
  <c r="AN22" i="3"/>
  <c r="AN13" i="3"/>
  <c r="AS9" i="3"/>
  <c r="AS13" i="3"/>
  <c r="AS22" i="3"/>
  <c r="AS26" i="3"/>
  <c r="AS34" i="3"/>
  <c r="AS38" i="3"/>
  <c r="AN34" i="3"/>
  <c r="AN38" i="3"/>
  <c r="AI38" i="3"/>
  <c r="AD34" i="3"/>
  <c r="AD38" i="3"/>
  <c r="Y38" i="3"/>
  <c r="T34" i="3"/>
  <c r="T38" i="3"/>
  <c r="O38" i="3"/>
  <c r="J38" i="3"/>
  <c r="E22" i="3"/>
  <c r="E12" i="3"/>
  <c r="E8" i="3"/>
  <c r="AS33" i="3"/>
  <c r="AR43" i="3"/>
  <c r="AS43" i="3" s="1"/>
  <c r="AR42" i="3"/>
  <c r="AS42" i="3" s="1"/>
  <c r="AN33" i="3"/>
  <c r="AM43" i="3"/>
  <c r="AN43" i="3" s="1"/>
  <c r="AM42" i="3"/>
  <c r="AN42" i="3" s="1"/>
  <c r="AI33" i="3"/>
  <c r="AH43" i="3"/>
  <c r="AI43" i="3" s="1"/>
  <c r="AH42" i="3"/>
  <c r="AI42" i="3" s="1"/>
  <c r="AD33" i="3"/>
  <c r="AC43" i="3"/>
  <c r="AD43" i="3" s="1"/>
  <c r="AC42" i="3"/>
  <c r="AD42" i="3" s="1"/>
  <c r="Y33" i="3"/>
  <c r="X43" i="3"/>
  <c r="Y43" i="3" s="1"/>
  <c r="X42" i="3"/>
  <c r="Y42" i="3" s="1"/>
  <c r="T33" i="3"/>
  <c r="S43" i="3"/>
  <c r="T43" i="3" s="1"/>
  <c r="S42" i="3"/>
  <c r="T42" i="3" s="1"/>
  <c r="O33" i="3"/>
  <c r="N43" i="3"/>
  <c r="O43" i="3" s="1"/>
  <c r="N42" i="3"/>
  <c r="O42" i="3" s="1"/>
  <c r="J34" i="3"/>
  <c r="J42" i="3"/>
  <c r="I43" i="3"/>
  <c r="J43" i="3" s="1"/>
  <c r="D43" i="3"/>
  <c r="E43" i="3" s="1"/>
  <c r="E33" i="3"/>
  <c r="D42" i="3"/>
  <c r="E42" i="3" s="1"/>
  <c r="AS21" i="3"/>
  <c r="AR31" i="3"/>
  <c r="AS31" i="3" s="1"/>
  <c r="AR30" i="3"/>
  <c r="AS30" i="3" s="1"/>
  <c r="AN21" i="3"/>
  <c r="AM31" i="3"/>
  <c r="AN31" i="3" s="1"/>
  <c r="AM30" i="3"/>
  <c r="AN30" i="3" s="1"/>
  <c r="AI22" i="3"/>
  <c r="AH30" i="3"/>
  <c r="AI30" i="3" s="1"/>
  <c r="AH31" i="3"/>
  <c r="AI31" i="3" s="1"/>
  <c r="AD21" i="3"/>
  <c r="AC30" i="3"/>
  <c r="AD30" i="3" s="1"/>
  <c r="AC31" i="3"/>
  <c r="AD31" i="3" s="1"/>
  <c r="Y21" i="3"/>
  <c r="X31" i="3"/>
  <c r="Y31" i="3" s="1"/>
  <c r="X30" i="3"/>
  <c r="Y30" i="3" s="1"/>
  <c r="T21" i="3"/>
  <c r="S31" i="3"/>
  <c r="T31" i="3" s="1"/>
  <c r="S30" i="3"/>
  <c r="T30" i="3" s="1"/>
  <c r="O22" i="3"/>
  <c r="N30" i="3"/>
  <c r="O30" i="3" s="1"/>
  <c r="N31" i="3"/>
  <c r="O31" i="3" s="1"/>
  <c r="J22" i="3"/>
  <c r="I30" i="3"/>
  <c r="J30" i="3" s="1"/>
  <c r="I31" i="3"/>
  <c r="J31" i="3" s="1"/>
  <c r="AS8" i="3"/>
  <c r="AR18" i="3"/>
  <c r="AS18" i="3" s="1"/>
  <c r="AR17" i="3"/>
  <c r="AS17" i="3" s="1"/>
  <c r="AN9" i="3"/>
  <c r="AM17" i="3"/>
  <c r="AN17" i="3" s="1"/>
  <c r="AM18" i="3"/>
  <c r="AN18" i="3" s="1"/>
  <c r="AI8" i="3"/>
  <c r="AH18" i="3"/>
  <c r="AI18" i="3" s="1"/>
  <c r="AH17" i="3"/>
  <c r="AI17" i="3" s="1"/>
  <c r="AC17" i="3"/>
  <c r="AD17" i="3" s="1"/>
  <c r="AC18" i="3"/>
  <c r="AD18" i="3" s="1"/>
  <c r="Y8" i="3"/>
  <c r="X18" i="3"/>
  <c r="Y18" i="3" s="1"/>
  <c r="X17" i="3"/>
  <c r="Y17" i="3" s="1"/>
  <c r="T8" i="3"/>
  <c r="S18" i="3"/>
  <c r="T18" i="3" s="1"/>
  <c r="S17" i="3"/>
  <c r="T17" i="3" s="1"/>
  <c r="O8" i="3"/>
  <c r="N18" i="3"/>
  <c r="O18" i="3" s="1"/>
  <c r="N17" i="3"/>
  <c r="O17" i="3" s="1"/>
  <c r="J9" i="3"/>
  <c r="I17" i="3"/>
  <c r="J17" i="3" s="1"/>
  <c r="I18" i="3"/>
  <c r="J18" i="3" s="1"/>
  <c r="D17" i="3"/>
  <c r="E17" i="3" s="1"/>
  <c r="D18" i="3"/>
  <c r="E18" i="3" s="1"/>
  <c r="AG16" i="1"/>
  <c r="AB16" i="1"/>
  <c r="W16" i="1"/>
  <c r="R16" i="1"/>
  <c r="M16" i="1"/>
  <c r="H16" i="1"/>
  <c r="C16" i="1"/>
  <c r="AG15" i="1"/>
  <c r="AB15" i="1"/>
  <c r="W15" i="1"/>
  <c r="R15" i="1"/>
  <c r="M15" i="1"/>
  <c r="H15" i="1"/>
  <c r="C15" i="1"/>
</calcChain>
</file>

<file path=xl/sharedStrings.xml><?xml version="1.0" encoding="utf-8"?>
<sst xmlns="http://schemas.openxmlformats.org/spreadsheetml/2006/main" count="386" uniqueCount="32">
  <si>
    <t>Control</t>
  </si>
  <si>
    <t>Repeat</t>
  </si>
  <si>
    <t>L</t>
  </si>
  <si>
    <t>R</t>
  </si>
  <si>
    <t>AVG</t>
  </si>
  <si>
    <t>STD</t>
  </si>
  <si>
    <t>PEGylated</t>
  </si>
  <si>
    <t>Plasma</t>
  </si>
  <si>
    <t>Day</t>
  </si>
  <si>
    <t>t=</t>
  </si>
  <si>
    <t>PT + AC</t>
  </si>
  <si>
    <t>ol</t>
  </si>
  <si>
    <t>Wsl = ol (1+cos(theta))</t>
  </si>
  <si>
    <t>Avg</t>
  </si>
  <si>
    <t>Deg</t>
  </si>
  <si>
    <t>Wsl (mN/m)</t>
  </si>
  <si>
    <t>N/m</t>
  </si>
  <si>
    <t>Wsl (N/m)</t>
  </si>
  <si>
    <t>std</t>
  </si>
  <si>
    <t>PEG</t>
  </si>
  <si>
    <t>t-Test: Paired Two Sample for Means</t>
  </si>
  <si>
    <t>Mean</t>
  </si>
  <si>
    <t>Variance</t>
  </si>
  <si>
    <t>Observations</t>
  </si>
  <si>
    <t>Pearson Correlation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</si>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</sst>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15048118985127"/>
          <c:y val="5.0925925925925923E-2"/>
          <c:w val="0.84362729658792646"/>
          <c:h val="0.7712809857101196"/>
        </c:manualLayout>
      </c:layout>
      <c:scatterChart>
        <c:scatterStyle val="lineMarker"/>
        <c:varyColors val="0"/>
        <c:ser>
          <c:idx val="0"/>
          <c:order val="0"/>
          <c:tx>
            <c:v>Untreated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1270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(Data!$C$50,Data!$H$50,Data!$M$50,Data!$R$50,Data!$W$50,Data!$AB$50,Data!$AG$50,Data!$AL$50,Data!$AQ$50)</c:f>
                <c:numCache>
                  <c:formatCode>General</c:formatCode>
                  <c:ptCount val="9"/>
                  <c:pt idx="0">
                    <c:v>3.794570520111435</c:v>
                  </c:pt>
                  <c:pt idx="1">
                    <c:v>3.2460659950845789</c:v>
                  </c:pt>
                  <c:pt idx="2">
                    <c:v>2.1794848751454223</c:v>
                  </c:pt>
                  <c:pt idx="3">
                    <c:v>3.240179845641098</c:v>
                  </c:pt>
                  <c:pt idx="4">
                    <c:v>3.972016311679361</c:v>
                  </c:pt>
                  <c:pt idx="5">
                    <c:v>5.2669831128560798</c:v>
                  </c:pt>
                  <c:pt idx="6">
                    <c:v>2.7650374497943857</c:v>
                  </c:pt>
                  <c:pt idx="7">
                    <c:v>2.8420399993709964</c:v>
                  </c:pt>
                  <c:pt idx="8">
                    <c:v>1.1945348802973135</c:v>
                  </c:pt>
                </c:numCache>
              </c:numRef>
            </c:plus>
            <c:minus>
              <c:numRef>
                <c:f>(Data!$C$50,Data!$H$50,Data!$M$50,Data!$R$50,Data!$W$50,Data!$AB$50,Data!$AG$50,Data!$AL$50,Data!$AQ$50)</c:f>
                <c:numCache>
                  <c:formatCode>General</c:formatCode>
                  <c:ptCount val="9"/>
                  <c:pt idx="0">
                    <c:v>3.794570520111435</c:v>
                  </c:pt>
                  <c:pt idx="1">
                    <c:v>3.2460659950845789</c:v>
                  </c:pt>
                  <c:pt idx="2">
                    <c:v>2.1794848751454223</c:v>
                  </c:pt>
                  <c:pt idx="3">
                    <c:v>3.240179845641098</c:v>
                  </c:pt>
                  <c:pt idx="4">
                    <c:v>3.972016311679361</c:v>
                  </c:pt>
                  <c:pt idx="5">
                    <c:v>5.2669831128560798</c:v>
                  </c:pt>
                  <c:pt idx="6">
                    <c:v>2.7650374497943857</c:v>
                  </c:pt>
                  <c:pt idx="7">
                    <c:v>2.8420399993709964</c:v>
                  </c:pt>
                  <c:pt idx="8">
                    <c:v>1.1945348802973135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(Data!$B$2,Data!$G$2,Data!$L$2,Data!$Q$2,Data!$V$2,Data!$AA$2,Data!$AF$2,Data!$AK$2,Data!$AP$2)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(Data!$C$49,Data!$H$49,Data!$M$49,Data!$R$49,Data!$W$49,Data!$AB$49,Data!$AG$49,Data!$AL$49,Data!$AQ$49)</c:f>
              <c:numCache>
                <c:formatCode>General</c:formatCode>
                <c:ptCount val="9"/>
                <c:pt idx="0">
                  <c:v>98.811111111111103</c:v>
                </c:pt>
                <c:pt idx="1">
                  <c:v>98.649999999999991</c:v>
                </c:pt>
                <c:pt idx="2">
                  <c:v>100.73888888888888</c:v>
                </c:pt>
                <c:pt idx="3">
                  <c:v>99.888888888888857</c:v>
                </c:pt>
                <c:pt idx="4">
                  <c:v>103.45555555555555</c:v>
                </c:pt>
                <c:pt idx="5">
                  <c:v>101.13333333333333</c:v>
                </c:pt>
                <c:pt idx="6">
                  <c:v>105.11111111111111</c:v>
                </c:pt>
                <c:pt idx="7">
                  <c:v>101.79444444444445</c:v>
                </c:pt>
                <c:pt idx="8" formatCode="0.0">
                  <c:v>101.25555555555556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E0-453E-B188-89DE90D187E8}"/>
            </c:ext>
          </c:extLst>
        </c:ser>
        <c:ser>
          <c:idx val="1"/>
          <c:order val="1"/>
          <c:tx>
            <c:v>Plasma Treated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noFill/>
              <a:ln w="12700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dash"/>
              </a:ln>
              <a:effectLst/>
            </c:spPr>
            <c:trendlineType val="poly"/>
            <c:order val="2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(Data!$C$33,Data!$H$33,Data!$M$33,Data!$R$33,Data!$W$33,Data!$AB$33,Data!$AG$33,Data!$AL$33,Data!$AQ$33)</c:f>
                <c:numCache>
                  <c:formatCode>General</c:formatCode>
                  <c:ptCount val="9"/>
                  <c:pt idx="0">
                    <c:v>5.6194108034364234</c:v>
                  </c:pt>
                  <c:pt idx="1">
                    <c:v>4.0149911981208195</c:v>
                  </c:pt>
                  <c:pt idx="2">
                    <c:v>4.4857800015406717</c:v>
                  </c:pt>
                  <c:pt idx="3">
                    <c:v>12.965372924128729</c:v>
                  </c:pt>
                  <c:pt idx="4">
                    <c:v>2.7372431386341987</c:v>
                  </c:pt>
                  <c:pt idx="5">
                    <c:v>3.8786890046846674</c:v>
                  </c:pt>
                  <c:pt idx="6">
                    <c:v>3.7501111094650694</c:v>
                  </c:pt>
                  <c:pt idx="7">
                    <c:v>1.3618818679394418</c:v>
                  </c:pt>
                  <c:pt idx="8">
                    <c:v>1.1430007074730755</c:v>
                  </c:pt>
                </c:numCache>
              </c:numRef>
            </c:plus>
            <c:minus>
              <c:numRef>
                <c:f>(Data!$C$33,Data!$H$33,Data!$M$33,Data!$R$33,Data!$W$33,Data!$AB$33,Data!$AG$33,Data!$AL$33,Data!$AQ$33)</c:f>
                <c:numCache>
                  <c:formatCode>General</c:formatCode>
                  <c:ptCount val="9"/>
                  <c:pt idx="0">
                    <c:v>5.6194108034364234</c:v>
                  </c:pt>
                  <c:pt idx="1">
                    <c:v>4.0149911981208195</c:v>
                  </c:pt>
                  <c:pt idx="2">
                    <c:v>4.4857800015406717</c:v>
                  </c:pt>
                  <c:pt idx="3">
                    <c:v>12.965372924128729</c:v>
                  </c:pt>
                  <c:pt idx="4">
                    <c:v>2.7372431386341987</c:v>
                  </c:pt>
                  <c:pt idx="5">
                    <c:v>3.8786890046846674</c:v>
                  </c:pt>
                  <c:pt idx="6">
                    <c:v>3.7501111094650694</c:v>
                  </c:pt>
                  <c:pt idx="7">
                    <c:v>1.3618818679394418</c:v>
                  </c:pt>
                  <c:pt idx="8">
                    <c:v>1.1430007074730755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(Data!$B$2,Data!$G$2,Data!$L$2,Data!$Q$2,Data!$V$2,Data!$AA$2,Data!$AF$2,Data!$AK$2,Data!$AP$2)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(Data!$C$32,Data!$H$32,Data!$M$32,Data!$R$32,Data!$W$32,Data!$AB$32,Data!$AG$32,Data!$AL$32,Data!$AQ$32)</c:f>
              <c:numCache>
                <c:formatCode>General</c:formatCode>
                <c:ptCount val="9"/>
                <c:pt idx="0">
                  <c:v>46.7</c:v>
                </c:pt>
                <c:pt idx="1">
                  <c:v>53.56111111111111</c:v>
                </c:pt>
                <c:pt idx="2">
                  <c:v>60.533333333333331</c:v>
                </c:pt>
                <c:pt idx="3">
                  <c:v>71.127777777777766</c:v>
                </c:pt>
                <c:pt idx="4">
                  <c:v>83.883333333333326</c:v>
                </c:pt>
                <c:pt idx="5">
                  <c:v>88.672222222222217</c:v>
                </c:pt>
                <c:pt idx="6">
                  <c:v>92.26666666666668</c:v>
                </c:pt>
                <c:pt idx="7">
                  <c:v>92.816666666666663</c:v>
                </c:pt>
                <c:pt idx="8">
                  <c:v>93.127777777777766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E0-453E-B188-89DE90D187E8}"/>
            </c:ext>
          </c:extLst>
        </c:ser>
        <c:ser>
          <c:idx val="2"/>
          <c:order val="2"/>
          <c:tx>
            <c:v>PEGylated</c:v>
          </c:tx>
          <c:spPr>
            <a:ln w="25400" cap="rnd">
              <a:noFill/>
              <a:round/>
            </a:ln>
            <a:effectLst/>
          </c:spPr>
          <c:marker>
            <c:symbol val="x"/>
            <c:size val="6"/>
            <c:spPr>
              <a:noFill/>
              <a:ln w="12700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dashDot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(Data!$C$16,Data!$H$16,Data!$M$16,Data!$R$16,Data!$W$16,Data!$AB$16,Data!$AG$16,Data!$AL$16,Data!$AQ$16)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6.4112001726916148</c:v>
                  </c:pt>
                  <c:pt idx="5">
                    <c:v>7.4814750641703318</c:v>
                  </c:pt>
                  <c:pt idx="6">
                    <c:v>7.1828929142291926</c:v>
                  </c:pt>
                  <c:pt idx="7">
                    <c:v>8.415630665979398</c:v>
                  </c:pt>
                  <c:pt idx="8">
                    <c:v>7.7786190021267219</c:v>
                  </c:pt>
                </c:numCache>
              </c:numRef>
            </c:plus>
            <c:minus>
              <c:numRef>
                <c:f>(Data!$C$16,Data!$H$16,Data!$M$16,Data!$R$16,Data!$W$16,Data!$AB$16,Data!$AG$16,Data!$AL$16,Data!$AQ$16)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6.4112001726916148</c:v>
                  </c:pt>
                  <c:pt idx="5">
                    <c:v>7.4814750641703318</c:v>
                  </c:pt>
                  <c:pt idx="6">
                    <c:v>7.1828929142291926</c:v>
                  </c:pt>
                  <c:pt idx="7">
                    <c:v>8.415630665979398</c:v>
                  </c:pt>
                  <c:pt idx="8">
                    <c:v>7.7786190021267219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(Data!$B$2,Data!$G$2,Data!$L$2,Data!$Q$2,Data!$V$2,Data!$AA$2,Data!$AF$2,Data!$AK$2,Data!$AP$2)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(Data!$C$15,Data!$H$15,Data!$M$15,Data!$R$15,Data!$W$15,Data!$AB$15,Data!$AG$15,Data!$AL$15,Data!$AQ$15)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2.2611111111111111</c:v>
                </c:pt>
                <c:pt idx="5">
                  <c:v>2.6444444444444444</c:v>
                </c:pt>
                <c:pt idx="6">
                  <c:v>3.8222222222222229</c:v>
                </c:pt>
                <c:pt idx="7">
                  <c:v>5.9222222222222216</c:v>
                </c:pt>
                <c:pt idx="8">
                  <c:v>5.4444444444444446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E0-453E-B188-89DE90D18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293896"/>
        <c:axId val="669298488"/>
      </c:scatterChart>
      <c:valAx>
        <c:axId val="6692938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9298488"/>
        <c:crosses val="autoZero"/>
        <c:crossBetween val="midCat"/>
      </c:valAx>
      <c:valAx>
        <c:axId val="669298488"/>
        <c:scaling>
          <c:orientation val="minMax"/>
          <c:max val="1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Contact</a:t>
                </a:r>
                <a:r>
                  <a:rPr lang="en-GB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Angle (°)</a:t>
                </a:r>
                <a:endParaRPr lang="en-GB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929389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9964015800149091"/>
          <c:y val="0.4894440810517463"/>
          <c:w val="0.20035984199850912"/>
          <c:h val="0.23107295088448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15048118985127"/>
          <c:y val="5.0925925925925923E-2"/>
          <c:w val="0.84362729658792646"/>
          <c:h val="0.7712809857101196"/>
        </c:manualLayout>
      </c:layout>
      <c:scatterChart>
        <c:scatterStyle val="lineMarker"/>
        <c:varyColors val="0"/>
        <c:ser>
          <c:idx val="0"/>
          <c:order val="0"/>
          <c:tx>
            <c:v>Untreated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1270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('Surface Free Energy'!$E$43,'Surface Free Energy'!$J$43,'Surface Free Energy'!$O$43,'Surface Free Energy'!$T$43,'Surface Free Energy'!$Y$43,'Surface Free Energy'!$AD$43,'Surface Free Energy'!$AI$43,'Surface Free Energy'!$AN$43,'Surface Free Energy'!$AS$43)</c:f>
                <c:numCache>
                  <c:formatCode>General</c:formatCode>
                  <c:ptCount val="9"/>
                  <c:pt idx="0">
                    <c:v>4.6189736342587384</c:v>
                  </c:pt>
                  <c:pt idx="1">
                    <c:v>4.0204289041103234</c:v>
                  </c:pt>
                  <c:pt idx="2">
                    <c:v>2.3482328408486994</c:v>
                  </c:pt>
                  <c:pt idx="3">
                    <c:v>4.0073924390611229</c:v>
                  </c:pt>
                  <c:pt idx="4">
                    <c:v>4.8177315669095346</c:v>
                  </c:pt>
                  <c:pt idx="5">
                    <c:v>6.5172659657908198</c:v>
                  </c:pt>
                  <c:pt idx="6">
                    <c:v>3.3363558092819572</c:v>
                  </c:pt>
                  <c:pt idx="7">
                    <c:v>3.463927599165455</c:v>
                  </c:pt>
                  <c:pt idx="8">
                    <c:v>1.4653245112572006</c:v>
                  </c:pt>
                </c:numCache>
              </c:numRef>
            </c:plus>
            <c:minus>
              <c:numRef>
                <c:f>('Surface Free Energy'!$E$43,'Surface Free Energy'!$J$43,'Surface Free Energy'!$O$43,'Surface Free Energy'!$T$43,'Surface Free Energy'!$Y$43,'Surface Free Energy'!$AD$43,'Surface Free Energy'!$AI$43,'Surface Free Energy'!$AN$43,'Surface Free Energy'!$AS$43)</c:f>
                <c:numCache>
                  <c:formatCode>General</c:formatCode>
                  <c:ptCount val="9"/>
                  <c:pt idx="0">
                    <c:v>4.6189736342587384</c:v>
                  </c:pt>
                  <c:pt idx="1">
                    <c:v>4.0204289041103234</c:v>
                  </c:pt>
                  <c:pt idx="2">
                    <c:v>2.3482328408486994</c:v>
                  </c:pt>
                  <c:pt idx="3">
                    <c:v>4.0073924390611229</c:v>
                  </c:pt>
                  <c:pt idx="4">
                    <c:v>4.8177315669095346</c:v>
                  </c:pt>
                  <c:pt idx="5">
                    <c:v>6.5172659657908198</c:v>
                  </c:pt>
                  <c:pt idx="6">
                    <c:v>3.3363558092819572</c:v>
                  </c:pt>
                  <c:pt idx="7">
                    <c:v>3.463927599165455</c:v>
                  </c:pt>
                  <c:pt idx="8">
                    <c:v>1.4653245112572006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(Data!$B$2,Data!$G$2,Data!$L$2,Data!$Q$2,Data!$V$2,Data!$AA$2,Data!$AF$2,Data!$AK$2,Data!$AP$2)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('Surface Free Energy'!$E$42,'Surface Free Energy'!$J$42,'Surface Free Energy'!$O$42,'Surface Free Energy'!$T$42,'Surface Free Energy'!$Y$42,'Surface Free Energy'!$AD$42,'Surface Free Energy'!$AI$42,'Surface Free Energy'!$AN$42,'Surface Free Energy'!$AS$42)</c:f>
              <c:numCache>
                <c:formatCode>General</c:formatCode>
                <c:ptCount val="9"/>
                <c:pt idx="0">
                  <c:v>61.632097128220053</c:v>
                </c:pt>
                <c:pt idx="1">
                  <c:v>61.826090936805912</c:v>
                </c:pt>
                <c:pt idx="2">
                  <c:v>59.20144334764251</c:v>
                </c:pt>
                <c:pt idx="3">
                  <c:v>60.27590863350553</c:v>
                </c:pt>
                <c:pt idx="4">
                  <c:v>55.862595801252411</c:v>
                </c:pt>
                <c:pt idx="5">
                  <c:v>58.758627851057405</c:v>
                </c:pt>
                <c:pt idx="6">
                  <c:v>53.805636696772503</c:v>
                </c:pt>
                <c:pt idx="7">
                  <c:v>57.897029728415234</c:v>
                </c:pt>
                <c:pt idx="8">
                  <c:v>58.553193740016034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D8E-BBB7-5C39F360DCF2}"/>
            </c:ext>
          </c:extLst>
        </c:ser>
        <c:ser>
          <c:idx val="1"/>
          <c:order val="1"/>
          <c:tx>
            <c:v>Plasma Treated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noFill/>
              <a:ln w="12700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dash"/>
              </a:ln>
              <a:effectLst/>
            </c:spPr>
            <c:trendlineType val="poly"/>
            <c:order val="2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('Surface Free Energy'!$E$31,'Surface Free Energy'!$J$31,'Surface Free Energy'!$O$31,'Surface Free Energy'!$T$31,'Surface Free Energy'!$Y$31,'Surface Free Energy'!$AD$31,'Surface Free Energy'!$AI$31,'Surface Free Energy'!$AN$31,'Surface Free Energy'!$AS$31)</c:f>
                <c:numCache>
                  <c:formatCode>General</c:formatCode>
                  <c:ptCount val="9"/>
                  <c:pt idx="0">
                    <c:v>5.1407477221973474</c:v>
                  </c:pt>
                  <c:pt idx="1">
                    <c:v>3.9477456647321234</c:v>
                  </c:pt>
                  <c:pt idx="2">
                    <c:v>4.5925508891720277</c:v>
                  </c:pt>
                  <c:pt idx="3">
                    <c:v>10.845075813497504</c:v>
                  </c:pt>
                  <c:pt idx="4">
                    <c:v>2.9910458534557742</c:v>
                  </c:pt>
                  <c:pt idx="5">
                    <c:v>4.7452206843283138</c:v>
                  </c:pt>
                  <c:pt idx="6">
                    <c:v>4.5984566408157841</c:v>
                  </c:pt>
                  <c:pt idx="7">
                    <c:v>1.5583707580802837</c:v>
                  </c:pt>
                  <c:pt idx="8">
                    <c:v>1.3514433901458462</c:v>
                  </c:pt>
                </c:numCache>
              </c:numRef>
            </c:plus>
            <c:minus>
              <c:numRef>
                <c:f>('Surface Free Energy'!$E$31,'Surface Free Energy'!$J$31,'Surface Free Energy'!$O$31,'Surface Free Energy'!$T$31,'Surface Free Energy'!$Y$31,'Surface Free Energy'!$AD$31,'Surface Free Energy'!$AI$31,'Surface Free Energy'!$AN$31,'Surface Free Energy'!$AS$31)</c:f>
                <c:numCache>
                  <c:formatCode>General</c:formatCode>
                  <c:ptCount val="9"/>
                  <c:pt idx="0">
                    <c:v>5.1407477221973474</c:v>
                  </c:pt>
                  <c:pt idx="1">
                    <c:v>3.9477456647321234</c:v>
                  </c:pt>
                  <c:pt idx="2">
                    <c:v>4.5925508891720277</c:v>
                  </c:pt>
                  <c:pt idx="3">
                    <c:v>10.845075813497504</c:v>
                  </c:pt>
                  <c:pt idx="4">
                    <c:v>2.9910458534557742</c:v>
                  </c:pt>
                  <c:pt idx="5">
                    <c:v>4.7452206843283138</c:v>
                  </c:pt>
                  <c:pt idx="6">
                    <c:v>4.5984566408157841</c:v>
                  </c:pt>
                  <c:pt idx="7">
                    <c:v>1.5583707580802837</c:v>
                  </c:pt>
                  <c:pt idx="8">
                    <c:v>1.3514433901458462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(Data!$B$2,Data!$G$2,Data!$L$2,Data!$Q$2,Data!$V$2,Data!$AA$2,Data!$AF$2,Data!$AK$2,Data!$AP$2)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('Surface Free Energy'!$E$30,'Surface Free Energy'!$J$30,'Surface Free Energy'!$O$30,'Surface Free Energy'!$T$30,'Surface Free Energy'!$Y$30,'Surface Free Energy'!$AD$30,'Surface Free Energy'!$AI$30,'Surface Free Energy'!$AN$30,'Surface Free Energy'!$AS$30)</c:f>
              <c:numCache>
                <c:formatCode>General</c:formatCode>
                <c:ptCount val="9"/>
                <c:pt idx="0">
                  <c:v>122.4101030260066</c:v>
                </c:pt>
                <c:pt idx="1">
                  <c:v>115.86402204949916</c:v>
                </c:pt>
                <c:pt idx="2">
                  <c:v>108.44576305386519</c:v>
                </c:pt>
                <c:pt idx="3">
                  <c:v>95.856335192666748</c:v>
                </c:pt>
                <c:pt idx="4">
                  <c:v>80.494815531078643</c:v>
                </c:pt>
                <c:pt idx="5">
                  <c:v>74.430128232569984</c:v>
                </c:pt>
                <c:pt idx="6">
                  <c:v>69.877504112863249</c:v>
                </c:pt>
                <c:pt idx="7">
                  <c:v>69.175812561205404</c:v>
                </c:pt>
                <c:pt idx="8">
                  <c:v>68.781200981622163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D8E-BBB7-5C39F360DCF2}"/>
            </c:ext>
          </c:extLst>
        </c:ser>
        <c:ser>
          <c:idx val="2"/>
          <c:order val="2"/>
          <c:tx>
            <c:v>PEGylated</c:v>
          </c:tx>
          <c:spPr>
            <a:ln w="25400" cap="rnd">
              <a:noFill/>
              <a:round/>
            </a:ln>
            <a:effectLst/>
          </c:spPr>
          <c:marker>
            <c:symbol val="x"/>
            <c:size val="6"/>
            <c:spPr>
              <a:noFill/>
              <a:ln w="12700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('Surface Free Energy'!$E$18,'Surface Free Energy'!$J$18,'Surface Free Energy'!$O$18,'Surface Free Energy'!$T$18,'Surface Free Energy'!$Y$18,'Surface Free Energy'!$AD$18,'Surface Free Energy'!$AI$18,'Surface Free Energy'!$AN$18,'Surface Free Energy'!$AS$18)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1.4269828622881047</c:v>
                  </c:pt>
                  <c:pt idx="5">
                    <c:v>1.9442872557204258</c:v>
                  </c:pt>
                  <c:pt idx="6">
                    <c:v>1.3593451273685619</c:v>
                  </c:pt>
                  <c:pt idx="7">
                    <c:v>1.650282581667349</c:v>
                  </c:pt>
                  <c:pt idx="8">
                    <c:v>1.3956981138322808</c:v>
                  </c:pt>
                </c:numCache>
              </c:numRef>
            </c:plus>
            <c:minus>
              <c:numRef>
                <c:f>('Surface Free Energy'!$E$18,'Surface Free Energy'!$J$18,'Surface Free Energy'!$O$18,'Surface Free Energy'!$T$18,'Surface Free Energy'!$Y$18,'Surface Free Energy'!$AD$18,'Surface Free Energy'!$AI$18,'Surface Free Energy'!$AN$18,'Surface Free Energy'!$AS$18)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1.4269828622881047</c:v>
                  </c:pt>
                  <c:pt idx="5">
                    <c:v>1.9442872557204258</c:v>
                  </c:pt>
                  <c:pt idx="6">
                    <c:v>1.3593451273685619</c:v>
                  </c:pt>
                  <c:pt idx="7">
                    <c:v>1.650282581667349</c:v>
                  </c:pt>
                  <c:pt idx="8">
                    <c:v>1.3956981138322808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(Data!$B$2,Data!$G$2,Data!$L$2,Data!$Q$2,Data!$V$2,Data!$AA$2,Data!$AF$2,Data!$AK$2,Data!$AP$2)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('Surface Free Energy'!$E$17,'Surface Free Energy'!$J$17,'Surface Free Energy'!$O$17,'Surface Free Energy'!$T$17,'Surface Free Energy'!$Y$17,'Surface Free Energy'!$AD$17,'Surface Free Energy'!$AI$17,'Surface Free Energy'!$AN$17,'Surface Free Energy'!$AS$17)</c:f>
              <c:numCache>
                <c:formatCode>General</c:formatCode>
                <c:ptCount val="9"/>
                <c:pt idx="0">
                  <c:v>145.5</c:v>
                </c:pt>
                <c:pt idx="1">
                  <c:v>145.5</c:v>
                </c:pt>
                <c:pt idx="2">
                  <c:v>145.5</c:v>
                </c:pt>
                <c:pt idx="3">
                  <c:v>145.5</c:v>
                </c:pt>
                <c:pt idx="4">
                  <c:v>144.99548537071951</c:v>
                </c:pt>
                <c:pt idx="5">
                  <c:v>144.81259064845273</c:v>
                </c:pt>
                <c:pt idx="6">
                  <c:v>144.77600639170137</c:v>
                </c:pt>
                <c:pt idx="7">
                  <c:v>144.34095004150183</c:v>
                </c:pt>
                <c:pt idx="8">
                  <c:v>144.51923148926781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213-4D8E-BBB7-5C39F360D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293896"/>
        <c:axId val="669298488"/>
      </c:scatterChart>
      <c:valAx>
        <c:axId val="6692938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9298488"/>
        <c:crosses val="autoZero"/>
        <c:crossBetween val="midCat"/>
      </c:valAx>
      <c:valAx>
        <c:axId val="6692984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Work of </a:t>
                </a:r>
                <a:r>
                  <a:rPr lang="en-GB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Adhesion (mN/m)</a:t>
                </a:r>
                <a:endParaRPr lang="en-GB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9293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9397951236654174"/>
          <c:y val="0.58529589350277822"/>
          <c:w val="0.20049023311329162"/>
          <c:h val="0.23107295088448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578909</xdr:colOff>
      <xdr:row>4</xdr:row>
      <xdr:rowOff>75141</xdr:rowOff>
    </xdr:from>
    <xdr:to>
      <xdr:col>10</xdr:col>
      <xdr:colOff>274109</xdr:colOff>
      <xdr:row>19</xdr:row>
      <xdr:rowOff>56091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F5FD38-00C3-7C7A-E838-A8CEEBB237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262467</xdr:colOff>
      <xdr:row>4</xdr:row>
      <xdr:rowOff>76199</xdr:rowOff>
    </xdr:from>
    <xdr:to>
      <xdr:col>18</xdr:col>
      <xdr:colOff>567267</xdr:colOff>
      <xdr:row>19</xdr:row>
      <xdr:rowOff>57149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96FFF80-0EA3-45E5-BCD1-B62B2CBDA8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50"/>
  <sheetViews>
    <sheetView tabSelected="1" zoomScale="40" zoomScaleNormal="70" workbookViewId="0">
      <selection activeCell="F28" sqref="F28"/>
    </sheetView>
  </sheetViews>
  <sheetFormatPr defaultRowHeight="14.5" x14ac:dyDescent="0.35"/>
  <sheetData>
    <row r="1" spans="1:44" x14ac:dyDescent="0.35">
      <c r="A1" t="s">
        <v>6</v>
      </c>
      <c r="B1">
        <v>1</v>
      </c>
      <c r="F1" t="s">
        <v>8</v>
      </c>
      <c r="G1">
        <v>6</v>
      </c>
      <c r="K1" t="s">
        <v>8</v>
      </c>
      <c r="L1">
        <v>9</v>
      </c>
      <c r="P1" t="s">
        <v>8</v>
      </c>
      <c r="Q1">
        <v>13</v>
      </c>
      <c r="U1" t="s">
        <v>8</v>
      </c>
      <c r="V1">
        <v>16</v>
      </c>
      <c r="Z1" t="s">
        <v>8</v>
      </c>
      <c r="AA1">
        <v>20</v>
      </c>
      <c r="AE1" t="s">
        <v>8</v>
      </c>
      <c r="AF1">
        <v>23</v>
      </c>
      <c r="AJ1" t="s">
        <v>8</v>
      </c>
      <c r="AK1">
        <v>27</v>
      </c>
      <c r="AO1" t="s">
        <v>8</v>
      </c>
      <c r="AP1">
        <v>30</v>
      </c>
    </row>
    <row r="2" spans="1:44" x14ac:dyDescent="0.35">
      <c r="A2" t="s">
        <v>8</v>
      </c>
      <c r="B2">
        <v>0</v>
      </c>
      <c r="F2" t="s">
        <v>8</v>
      </c>
      <c r="G2">
        <v>5</v>
      </c>
      <c r="K2" t="s">
        <v>8</v>
      </c>
      <c r="L2">
        <v>9</v>
      </c>
      <c r="P2" t="s">
        <v>8</v>
      </c>
      <c r="Q2">
        <v>13</v>
      </c>
      <c r="U2" t="s">
        <v>8</v>
      </c>
      <c r="V2">
        <v>16</v>
      </c>
      <c r="Z2" t="s">
        <v>8</v>
      </c>
      <c r="AA2">
        <v>20</v>
      </c>
      <c r="AE2" t="s">
        <v>8</v>
      </c>
      <c r="AF2">
        <v>23</v>
      </c>
      <c r="AJ2" t="s">
        <v>8</v>
      </c>
      <c r="AK2">
        <v>27</v>
      </c>
      <c r="AO2" t="s">
        <v>8</v>
      </c>
      <c r="AP2">
        <v>30</v>
      </c>
    </row>
    <row r="3" spans="1:44" x14ac:dyDescent="0.35">
      <c r="A3" t="s">
        <v>9</v>
      </c>
      <c r="B3">
        <v>24</v>
      </c>
      <c r="F3" t="s">
        <v>9</v>
      </c>
      <c r="G3">
        <f>SUM(G2*24)</f>
        <v>120</v>
      </c>
      <c r="K3" t="s">
        <v>9</v>
      </c>
      <c r="L3">
        <f>SUM(L2*24)</f>
        <v>216</v>
      </c>
      <c r="P3" t="s">
        <v>9</v>
      </c>
      <c r="Q3">
        <f>SUM(Q2*24)</f>
        <v>312</v>
      </c>
      <c r="U3" t="s">
        <v>9</v>
      </c>
      <c r="V3">
        <f>SUM(V2*24)</f>
        <v>384</v>
      </c>
      <c r="Z3" t="s">
        <v>9</v>
      </c>
      <c r="AA3">
        <f>SUM(AA2*24)</f>
        <v>480</v>
      </c>
      <c r="AE3" t="s">
        <v>9</v>
      </c>
      <c r="AF3">
        <f>SUM(AF2*24)</f>
        <v>552</v>
      </c>
      <c r="AJ3" t="s">
        <v>9</v>
      </c>
      <c r="AK3">
        <f>SUM(AK2*24)</f>
        <v>648</v>
      </c>
      <c r="AO3" t="s">
        <v>9</v>
      </c>
      <c r="AP3">
        <f>SUM(AP2*24)</f>
        <v>720</v>
      </c>
    </row>
    <row r="4" spans="1:44" x14ac:dyDescent="0.35">
      <c r="A4" t="s">
        <v>0</v>
      </c>
      <c r="B4" t="s">
        <v>1</v>
      </c>
      <c r="C4" t="s">
        <v>2</v>
      </c>
      <c r="D4" t="s">
        <v>3</v>
      </c>
      <c r="F4" t="s">
        <v>0</v>
      </c>
      <c r="G4" t="s">
        <v>1</v>
      </c>
      <c r="H4" t="s">
        <v>2</v>
      </c>
      <c r="I4" t="s">
        <v>3</v>
      </c>
      <c r="K4" t="s">
        <v>0</v>
      </c>
      <c r="L4" t="s">
        <v>1</v>
      </c>
      <c r="M4" t="s">
        <v>2</v>
      </c>
      <c r="N4" t="s">
        <v>3</v>
      </c>
      <c r="P4" t="s">
        <v>0</v>
      </c>
      <c r="Q4" t="s">
        <v>1</v>
      </c>
      <c r="R4" t="s">
        <v>2</v>
      </c>
      <c r="S4" t="s">
        <v>3</v>
      </c>
      <c r="U4" t="s">
        <v>0</v>
      </c>
      <c r="V4" t="s">
        <v>1</v>
      </c>
      <c r="W4" t="s">
        <v>2</v>
      </c>
      <c r="X4" t="s">
        <v>3</v>
      </c>
      <c r="Z4" t="s">
        <v>0</v>
      </c>
      <c r="AA4" t="s">
        <v>1</v>
      </c>
      <c r="AB4" t="s">
        <v>2</v>
      </c>
      <c r="AC4" t="s">
        <v>3</v>
      </c>
      <c r="AE4" t="s">
        <v>0</v>
      </c>
      <c r="AF4" t="s">
        <v>1</v>
      </c>
      <c r="AG4" t="s">
        <v>2</v>
      </c>
      <c r="AH4" t="s">
        <v>3</v>
      </c>
      <c r="AJ4" t="s">
        <v>0</v>
      </c>
      <c r="AK4" t="s">
        <v>1</v>
      </c>
      <c r="AL4" t="s">
        <v>2</v>
      </c>
      <c r="AM4" t="s">
        <v>3</v>
      </c>
      <c r="AO4" t="s">
        <v>0</v>
      </c>
      <c r="AP4" t="s">
        <v>1</v>
      </c>
      <c r="AQ4" t="s">
        <v>2</v>
      </c>
      <c r="AR4" t="s">
        <v>3</v>
      </c>
    </row>
    <row r="5" spans="1:44" x14ac:dyDescent="0.35">
      <c r="A5">
        <v>1</v>
      </c>
      <c r="B5">
        <v>1</v>
      </c>
      <c r="C5">
        <v>0</v>
      </c>
      <c r="D5">
        <v>0</v>
      </c>
      <c r="F5">
        <v>1</v>
      </c>
      <c r="G5">
        <v>1</v>
      </c>
      <c r="H5">
        <v>0</v>
      </c>
      <c r="I5">
        <v>0</v>
      </c>
      <c r="K5">
        <v>1</v>
      </c>
      <c r="L5">
        <v>1</v>
      </c>
      <c r="M5">
        <v>0</v>
      </c>
      <c r="N5">
        <v>0</v>
      </c>
      <c r="P5">
        <v>1</v>
      </c>
      <c r="Q5">
        <v>1</v>
      </c>
      <c r="R5">
        <v>0</v>
      </c>
      <c r="S5">
        <v>0</v>
      </c>
      <c r="U5">
        <v>1</v>
      </c>
      <c r="V5">
        <v>1</v>
      </c>
      <c r="W5">
        <v>0</v>
      </c>
      <c r="X5">
        <v>0</v>
      </c>
      <c r="Z5">
        <v>1</v>
      </c>
      <c r="AA5">
        <v>1</v>
      </c>
      <c r="AB5">
        <v>23.3</v>
      </c>
      <c r="AC5">
        <v>24.3</v>
      </c>
      <c r="AE5">
        <v>1</v>
      </c>
      <c r="AF5">
        <v>1</v>
      </c>
      <c r="AG5">
        <v>0</v>
      </c>
      <c r="AH5">
        <v>0</v>
      </c>
      <c r="AJ5">
        <v>1</v>
      </c>
      <c r="AK5">
        <v>1</v>
      </c>
      <c r="AL5">
        <v>0</v>
      </c>
      <c r="AM5">
        <v>0</v>
      </c>
      <c r="AO5">
        <v>1</v>
      </c>
      <c r="AP5">
        <v>1</v>
      </c>
      <c r="AQ5">
        <v>0</v>
      </c>
      <c r="AR5">
        <v>0</v>
      </c>
    </row>
    <row r="6" spans="1:44" x14ac:dyDescent="0.35">
      <c r="B6">
        <v>2</v>
      </c>
      <c r="C6">
        <v>0</v>
      </c>
      <c r="D6">
        <v>0</v>
      </c>
      <c r="G6">
        <v>2</v>
      </c>
      <c r="H6">
        <v>0</v>
      </c>
      <c r="I6">
        <v>0</v>
      </c>
      <c r="L6">
        <v>2</v>
      </c>
      <c r="M6">
        <v>0</v>
      </c>
      <c r="N6">
        <v>0</v>
      </c>
      <c r="Q6">
        <v>2</v>
      </c>
      <c r="R6">
        <v>0</v>
      </c>
      <c r="S6">
        <v>0</v>
      </c>
      <c r="V6">
        <v>2</v>
      </c>
      <c r="W6">
        <v>0</v>
      </c>
      <c r="X6">
        <v>0</v>
      </c>
      <c r="AA6">
        <v>2</v>
      </c>
      <c r="AB6">
        <v>0</v>
      </c>
      <c r="AC6">
        <v>0</v>
      </c>
      <c r="AF6">
        <v>2</v>
      </c>
      <c r="AG6">
        <v>0</v>
      </c>
      <c r="AH6">
        <v>0</v>
      </c>
      <c r="AK6">
        <v>2</v>
      </c>
      <c r="AL6">
        <v>0</v>
      </c>
      <c r="AM6">
        <v>0</v>
      </c>
      <c r="AP6">
        <v>2</v>
      </c>
      <c r="AQ6">
        <v>0</v>
      </c>
      <c r="AR6">
        <v>0</v>
      </c>
    </row>
    <row r="7" spans="1:44" x14ac:dyDescent="0.35">
      <c r="B7">
        <v>3</v>
      </c>
      <c r="C7">
        <v>0</v>
      </c>
      <c r="D7">
        <v>0</v>
      </c>
      <c r="G7">
        <v>3</v>
      </c>
      <c r="H7">
        <v>0</v>
      </c>
      <c r="I7">
        <v>0</v>
      </c>
      <c r="L7">
        <v>3</v>
      </c>
      <c r="M7">
        <v>0</v>
      </c>
      <c r="N7">
        <v>0</v>
      </c>
      <c r="Q7">
        <v>3</v>
      </c>
      <c r="R7">
        <v>0</v>
      </c>
      <c r="S7">
        <v>0</v>
      </c>
      <c r="V7">
        <v>3</v>
      </c>
      <c r="W7">
        <v>0</v>
      </c>
      <c r="X7">
        <v>0</v>
      </c>
      <c r="AA7">
        <v>3</v>
      </c>
      <c r="AB7">
        <v>0</v>
      </c>
      <c r="AC7">
        <v>0</v>
      </c>
      <c r="AF7">
        <v>3</v>
      </c>
      <c r="AG7">
        <v>0</v>
      </c>
      <c r="AH7">
        <v>0</v>
      </c>
      <c r="AK7">
        <v>3</v>
      </c>
      <c r="AL7">
        <v>0</v>
      </c>
      <c r="AM7">
        <v>0</v>
      </c>
      <c r="AP7">
        <v>3</v>
      </c>
      <c r="AQ7">
        <v>0</v>
      </c>
      <c r="AR7">
        <v>0</v>
      </c>
    </row>
    <row r="8" spans="1:44" x14ac:dyDescent="0.35">
      <c r="A8">
        <v>2</v>
      </c>
      <c r="B8">
        <v>1</v>
      </c>
      <c r="C8">
        <v>0</v>
      </c>
      <c r="D8">
        <v>0</v>
      </c>
      <c r="F8">
        <v>2</v>
      </c>
      <c r="G8">
        <v>1</v>
      </c>
      <c r="H8">
        <v>0</v>
      </c>
      <c r="I8">
        <v>0</v>
      </c>
      <c r="K8">
        <v>2</v>
      </c>
      <c r="L8">
        <v>1</v>
      </c>
      <c r="M8">
        <v>0</v>
      </c>
      <c r="N8">
        <v>0</v>
      </c>
      <c r="P8">
        <v>2</v>
      </c>
      <c r="Q8">
        <v>1</v>
      </c>
      <c r="R8">
        <v>0</v>
      </c>
      <c r="S8">
        <v>0</v>
      </c>
      <c r="U8">
        <v>2</v>
      </c>
      <c r="V8">
        <v>1</v>
      </c>
      <c r="W8">
        <v>0</v>
      </c>
      <c r="X8">
        <v>0</v>
      </c>
      <c r="Z8">
        <v>2</v>
      </c>
      <c r="AA8">
        <v>1</v>
      </c>
      <c r="AB8">
        <v>0</v>
      </c>
      <c r="AC8">
        <v>0</v>
      </c>
      <c r="AE8">
        <v>2</v>
      </c>
      <c r="AF8">
        <v>1</v>
      </c>
      <c r="AG8">
        <v>0</v>
      </c>
      <c r="AH8">
        <v>0</v>
      </c>
      <c r="AJ8">
        <v>2</v>
      </c>
      <c r="AK8">
        <v>1</v>
      </c>
      <c r="AL8">
        <v>0</v>
      </c>
      <c r="AM8">
        <v>0</v>
      </c>
      <c r="AO8">
        <v>2</v>
      </c>
      <c r="AP8">
        <v>1</v>
      </c>
      <c r="AQ8">
        <v>19.600000000000001</v>
      </c>
      <c r="AR8">
        <v>14.1</v>
      </c>
    </row>
    <row r="9" spans="1:44" x14ac:dyDescent="0.35">
      <c r="B9">
        <v>2</v>
      </c>
      <c r="C9">
        <v>0</v>
      </c>
      <c r="D9">
        <v>0</v>
      </c>
      <c r="G9">
        <v>2</v>
      </c>
      <c r="H9">
        <v>0</v>
      </c>
      <c r="I9">
        <v>0</v>
      </c>
      <c r="L9">
        <v>2</v>
      </c>
      <c r="M9">
        <v>0</v>
      </c>
      <c r="N9">
        <v>0</v>
      </c>
      <c r="Q9">
        <v>2</v>
      </c>
      <c r="R9">
        <v>0</v>
      </c>
      <c r="S9">
        <v>0</v>
      </c>
      <c r="V9">
        <v>2</v>
      </c>
      <c r="W9">
        <v>0</v>
      </c>
      <c r="X9">
        <v>0</v>
      </c>
      <c r="AA9">
        <v>2</v>
      </c>
      <c r="AB9">
        <v>0</v>
      </c>
      <c r="AC9">
        <v>0</v>
      </c>
      <c r="AF9">
        <v>2</v>
      </c>
      <c r="AG9">
        <v>0</v>
      </c>
      <c r="AH9">
        <v>0</v>
      </c>
      <c r="AK9">
        <v>2</v>
      </c>
      <c r="AL9">
        <v>0</v>
      </c>
      <c r="AM9">
        <v>0</v>
      </c>
      <c r="AP9">
        <v>2</v>
      </c>
      <c r="AQ9">
        <v>0</v>
      </c>
      <c r="AR9">
        <v>0</v>
      </c>
    </row>
    <row r="10" spans="1:44" x14ac:dyDescent="0.35">
      <c r="B10">
        <v>3</v>
      </c>
      <c r="C10">
        <v>0</v>
      </c>
      <c r="D10">
        <v>0</v>
      </c>
      <c r="G10">
        <v>3</v>
      </c>
      <c r="H10">
        <v>0</v>
      </c>
      <c r="I10">
        <v>0</v>
      </c>
      <c r="L10">
        <v>3</v>
      </c>
      <c r="M10">
        <v>0</v>
      </c>
      <c r="N10">
        <v>0</v>
      </c>
      <c r="Q10">
        <v>3</v>
      </c>
      <c r="R10">
        <v>0</v>
      </c>
      <c r="S10">
        <v>0</v>
      </c>
      <c r="V10">
        <v>3</v>
      </c>
      <c r="W10">
        <v>0</v>
      </c>
      <c r="X10">
        <v>0</v>
      </c>
      <c r="AA10">
        <v>3</v>
      </c>
      <c r="AB10">
        <v>0</v>
      </c>
      <c r="AC10">
        <v>0</v>
      </c>
      <c r="AF10">
        <v>3</v>
      </c>
      <c r="AG10">
        <v>16.3</v>
      </c>
      <c r="AH10">
        <v>19.399999999999999</v>
      </c>
      <c r="AK10">
        <v>3</v>
      </c>
      <c r="AL10">
        <v>18</v>
      </c>
      <c r="AM10">
        <v>19.899999999999999</v>
      </c>
      <c r="AP10">
        <v>3</v>
      </c>
      <c r="AQ10">
        <v>16.3</v>
      </c>
      <c r="AR10">
        <v>17.5</v>
      </c>
    </row>
    <row r="11" spans="1:44" x14ac:dyDescent="0.35">
      <c r="A11">
        <v>3</v>
      </c>
      <c r="B11">
        <v>1</v>
      </c>
      <c r="C11">
        <v>0</v>
      </c>
      <c r="D11">
        <v>0</v>
      </c>
      <c r="F11">
        <v>3</v>
      </c>
      <c r="G11">
        <v>1</v>
      </c>
      <c r="H11">
        <v>0</v>
      </c>
      <c r="I11">
        <v>0</v>
      </c>
      <c r="K11">
        <v>3</v>
      </c>
      <c r="L11">
        <v>1</v>
      </c>
      <c r="M11">
        <v>0</v>
      </c>
      <c r="N11">
        <v>0</v>
      </c>
      <c r="P11">
        <v>3</v>
      </c>
      <c r="Q11">
        <v>1</v>
      </c>
      <c r="R11">
        <v>0</v>
      </c>
      <c r="S11">
        <v>0</v>
      </c>
      <c r="U11">
        <v>3</v>
      </c>
      <c r="V11">
        <v>1</v>
      </c>
      <c r="W11">
        <v>21.7</v>
      </c>
      <c r="X11">
        <v>19</v>
      </c>
      <c r="Z11">
        <v>3</v>
      </c>
      <c r="AA11">
        <v>1</v>
      </c>
      <c r="AB11">
        <v>0</v>
      </c>
      <c r="AC11">
        <v>0</v>
      </c>
      <c r="AE11">
        <v>3</v>
      </c>
      <c r="AF11">
        <v>1</v>
      </c>
      <c r="AG11">
        <v>15.6</v>
      </c>
      <c r="AH11">
        <v>17.5</v>
      </c>
      <c r="AJ11">
        <v>3</v>
      </c>
      <c r="AK11">
        <v>1</v>
      </c>
      <c r="AL11">
        <v>0</v>
      </c>
      <c r="AM11">
        <v>0</v>
      </c>
      <c r="AO11">
        <v>3</v>
      </c>
      <c r="AP11">
        <v>1</v>
      </c>
      <c r="AQ11">
        <v>0</v>
      </c>
      <c r="AR11">
        <v>0</v>
      </c>
    </row>
    <row r="12" spans="1:44" x14ac:dyDescent="0.35">
      <c r="B12">
        <v>2</v>
      </c>
      <c r="C12">
        <v>0</v>
      </c>
      <c r="D12">
        <v>0</v>
      </c>
      <c r="G12">
        <v>2</v>
      </c>
      <c r="H12">
        <v>0</v>
      </c>
      <c r="I12">
        <v>0</v>
      </c>
      <c r="L12">
        <v>2</v>
      </c>
      <c r="M12">
        <v>0</v>
      </c>
      <c r="N12">
        <v>0</v>
      </c>
      <c r="Q12">
        <v>2</v>
      </c>
      <c r="R12">
        <v>0</v>
      </c>
      <c r="S12">
        <v>0</v>
      </c>
      <c r="V12">
        <v>2</v>
      </c>
      <c r="W12">
        <v>0</v>
      </c>
      <c r="X12">
        <v>0</v>
      </c>
      <c r="AA12">
        <v>2</v>
      </c>
      <c r="AB12">
        <v>0</v>
      </c>
      <c r="AC12">
        <v>0</v>
      </c>
      <c r="AF12">
        <v>2</v>
      </c>
      <c r="AG12">
        <v>0</v>
      </c>
      <c r="AH12">
        <v>0</v>
      </c>
      <c r="AK12">
        <v>2</v>
      </c>
      <c r="AL12">
        <v>18.7</v>
      </c>
      <c r="AM12">
        <v>15.9</v>
      </c>
      <c r="AP12">
        <v>2</v>
      </c>
      <c r="AQ12">
        <v>0</v>
      </c>
      <c r="AR12">
        <v>0</v>
      </c>
    </row>
    <row r="13" spans="1:44" x14ac:dyDescent="0.35">
      <c r="B13">
        <v>3</v>
      </c>
      <c r="C13">
        <v>0</v>
      </c>
      <c r="D13">
        <v>0</v>
      </c>
      <c r="G13">
        <v>3</v>
      </c>
      <c r="H13">
        <v>0</v>
      </c>
      <c r="I13">
        <v>0</v>
      </c>
      <c r="L13">
        <v>3</v>
      </c>
      <c r="M13">
        <v>0</v>
      </c>
      <c r="N13">
        <v>0</v>
      </c>
      <c r="Q13">
        <v>3</v>
      </c>
      <c r="R13">
        <v>0</v>
      </c>
      <c r="S13">
        <v>0</v>
      </c>
      <c r="V13">
        <v>3</v>
      </c>
      <c r="W13">
        <v>0</v>
      </c>
      <c r="X13">
        <v>0</v>
      </c>
      <c r="AA13">
        <v>3</v>
      </c>
      <c r="AB13">
        <v>0</v>
      </c>
      <c r="AC13">
        <v>0</v>
      </c>
      <c r="AF13">
        <v>3</v>
      </c>
      <c r="AG13">
        <v>0</v>
      </c>
      <c r="AH13">
        <v>0</v>
      </c>
      <c r="AK13">
        <v>3</v>
      </c>
      <c r="AL13">
        <v>18.100000000000001</v>
      </c>
      <c r="AM13">
        <v>16</v>
      </c>
      <c r="AP13">
        <v>3</v>
      </c>
      <c r="AQ13">
        <v>14.1</v>
      </c>
      <c r="AR13">
        <v>16.399999999999999</v>
      </c>
    </row>
    <row r="15" spans="1:44" x14ac:dyDescent="0.35">
      <c r="B15" t="s">
        <v>4</v>
      </c>
      <c r="C15">
        <f>AVERAGE(C5:D13)</f>
        <v>0</v>
      </c>
      <c r="G15" t="s">
        <v>4</v>
      </c>
      <c r="H15">
        <f>AVERAGE(H5:I13)</f>
        <v>0</v>
      </c>
      <c r="L15" t="s">
        <v>4</v>
      </c>
      <c r="M15">
        <f>AVERAGE(M5:N13)</f>
        <v>0</v>
      </c>
      <c r="Q15" t="s">
        <v>4</v>
      </c>
      <c r="R15">
        <f>AVERAGE(R5:S13)</f>
        <v>0</v>
      </c>
      <c r="V15" t="s">
        <v>4</v>
      </c>
      <c r="W15">
        <f>AVERAGE(W5:X13)</f>
        <v>2.2611111111111111</v>
      </c>
      <c r="AA15" t="s">
        <v>4</v>
      </c>
      <c r="AB15">
        <f>AVERAGE(AB5:AC13)</f>
        <v>2.6444444444444444</v>
      </c>
      <c r="AF15" t="s">
        <v>4</v>
      </c>
      <c r="AG15">
        <f>AVERAGE(AG5:AH13)</f>
        <v>3.8222222222222229</v>
      </c>
      <c r="AK15" t="s">
        <v>4</v>
      </c>
      <c r="AL15">
        <f>AVERAGE(AL5:AM13)</f>
        <v>5.9222222222222216</v>
      </c>
      <c r="AP15" t="s">
        <v>4</v>
      </c>
      <c r="AQ15">
        <f>AVERAGE(AQ5:AR13)</f>
        <v>5.4444444444444446</v>
      </c>
    </row>
    <row r="16" spans="1:44" x14ac:dyDescent="0.35">
      <c r="B16" t="s">
        <v>5</v>
      </c>
      <c r="C16">
        <f>_xlfn.STDEV.P(C5:D13)</f>
        <v>0</v>
      </c>
      <c r="G16" t="s">
        <v>5</v>
      </c>
      <c r="H16">
        <f>_xlfn.STDEV.P(H5:I13)</f>
        <v>0</v>
      </c>
      <c r="L16" t="s">
        <v>5</v>
      </c>
      <c r="M16">
        <f>_xlfn.STDEV.P(M5:N13)</f>
        <v>0</v>
      </c>
      <c r="Q16" t="s">
        <v>5</v>
      </c>
      <c r="R16">
        <f>_xlfn.STDEV.P(R5:S13)</f>
        <v>0</v>
      </c>
      <c r="V16" t="s">
        <v>5</v>
      </c>
      <c r="W16">
        <f>_xlfn.STDEV.P(W5:X13)</f>
        <v>6.4112001726916148</v>
      </c>
      <c r="AA16" t="s">
        <v>5</v>
      </c>
      <c r="AB16">
        <f>_xlfn.STDEV.P(AB5:AC13)</f>
        <v>7.4814750641703318</v>
      </c>
      <c r="AF16" t="s">
        <v>5</v>
      </c>
      <c r="AG16">
        <f>_xlfn.STDEV.P(AG5:AH13)</f>
        <v>7.1828929142291926</v>
      </c>
      <c r="AK16" t="s">
        <v>5</v>
      </c>
      <c r="AL16">
        <f>_xlfn.STDEV.P(AL5:AM13)</f>
        <v>8.415630665979398</v>
      </c>
      <c r="AP16" t="s">
        <v>5</v>
      </c>
      <c r="AQ16">
        <f>_xlfn.STDEV.P(AQ5:AR13)</f>
        <v>7.7786190021267219</v>
      </c>
    </row>
    <row r="18" spans="1:44" x14ac:dyDescent="0.35">
      <c r="A18" t="s">
        <v>7</v>
      </c>
    </row>
    <row r="19" spans="1:44" x14ac:dyDescent="0.35">
      <c r="A19" t="s">
        <v>8</v>
      </c>
      <c r="B19">
        <v>1</v>
      </c>
      <c r="F19" t="s">
        <v>8</v>
      </c>
      <c r="G19">
        <v>6</v>
      </c>
      <c r="K19" t="s">
        <v>8</v>
      </c>
      <c r="L19">
        <v>9</v>
      </c>
      <c r="P19" t="s">
        <v>8</v>
      </c>
      <c r="Q19">
        <v>13</v>
      </c>
      <c r="U19" t="s">
        <v>8</v>
      </c>
      <c r="V19">
        <v>16</v>
      </c>
      <c r="Z19" t="s">
        <v>8</v>
      </c>
      <c r="AA19">
        <v>20</v>
      </c>
      <c r="AE19" t="s">
        <v>8</v>
      </c>
      <c r="AF19">
        <v>23</v>
      </c>
      <c r="AJ19" t="s">
        <v>8</v>
      </c>
      <c r="AK19">
        <v>27</v>
      </c>
      <c r="AO19" t="s">
        <v>8</v>
      </c>
      <c r="AP19">
        <v>30</v>
      </c>
    </row>
    <row r="20" spans="1:44" x14ac:dyDescent="0.35">
      <c r="A20" t="s">
        <v>9</v>
      </c>
      <c r="B20">
        <v>24</v>
      </c>
      <c r="F20" t="s">
        <v>9</v>
      </c>
      <c r="G20">
        <f>SUM(G19*24)</f>
        <v>144</v>
      </c>
      <c r="K20" t="s">
        <v>9</v>
      </c>
      <c r="L20">
        <f>SUM(L19*24)</f>
        <v>216</v>
      </c>
      <c r="P20" t="s">
        <v>9</v>
      </c>
      <c r="Q20">
        <f>SUM(Q19*24)</f>
        <v>312</v>
      </c>
      <c r="U20" t="s">
        <v>9</v>
      </c>
      <c r="V20">
        <f>SUM(V19*24)</f>
        <v>384</v>
      </c>
      <c r="Z20" t="s">
        <v>9</v>
      </c>
      <c r="AA20">
        <f>SUM(AA19*24)</f>
        <v>480</v>
      </c>
      <c r="AE20" t="s">
        <v>9</v>
      </c>
      <c r="AF20">
        <f>SUM(AF19*24)</f>
        <v>552</v>
      </c>
      <c r="AJ20" t="s">
        <v>9</v>
      </c>
      <c r="AK20">
        <f>SUM(AK19*24)</f>
        <v>648</v>
      </c>
      <c r="AO20" t="s">
        <v>9</v>
      </c>
      <c r="AP20">
        <f>SUM(AP19*24)</f>
        <v>720</v>
      </c>
    </row>
    <row r="21" spans="1:44" x14ac:dyDescent="0.35">
      <c r="A21" t="s">
        <v>10</v>
      </c>
      <c r="B21" t="s">
        <v>1</v>
      </c>
      <c r="C21" t="s">
        <v>2</v>
      </c>
      <c r="D21" t="s">
        <v>3</v>
      </c>
      <c r="F21" t="s">
        <v>10</v>
      </c>
      <c r="G21" t="s">
        <v>1</v>
      </c>
      <c r="H21" t="s">
        <v>2</v>
      </c>
      <c r="I21" t="s">
        <v>3</v>
      </c>
      <c r="K21" t="s">
        <v>10</v>
      </c>
      <c r="L21" t="s">
        <v>1</v>
      </c>
      <c r="M21" t="s">
        <v>2</v>
      </c>
      <c r="N21" t="s">
        <v>3</v>
      </c>
      <c r="P21" t="s">
        <v>10</v>
      </c>
      <c r="Q21" t="s">
        <v>1</v>
      </c>
      <c r="R21" t="s">
        <v>2</v>
      </c>
      <c r="S21" t="s">
        <v>3</v>
      </c>
      <c r="U21" t="s">
        <v>0</v>
      </c>
      <c r="V21" t="s">
        <v>1</v>
      </c>
      <c r="W21" t="s">
        <v>2</v>
      </c>
      <c r="X21" t="s">
        <v>3</v>
      </c>
      <c r="Z21" t="s">
        <v>0</v>
      </c>
      <c r="AA21" t="s">
        <v>1</v>
      </c>
      <c r="AB21" t="s">
        <v>2</v>
      </c>
      <c r="AC21" t="s">
        <v>3</v>
      </c>
      <c r="AE21" t="s">
        <v>0</v>
      </c>
      <c r="AF21" t="s">
        <v>1</v>
      </c>
      <c r="AG21" t="s">
        <v>2</v>
      </c>
      <c r="AH21" t="s">
        <v>3</v>
      </c>
      <c r="AJ21" t="s">
        <v>0</v>
      </c>
      <c r="AK21" t="s">
        <v>1</v>
      </c>
      <c r="AL21" t="s">
        <v>2</v>
      </c>
      <c r="AM21" t="s">
        <v>3</v>
      </c>
      <c r="AO21" t="s">
        <v>0</v>
      </c>
      <c r="AP21" t="s">
        <v>1</v>
      </c>
      <c r="AQ21" t="s">
        <v>2</v>
      </c>
      <c r="AR21" t="s">
        <v>3</v>
      </c>
    </row>
    <row r="22" spans="1:44" x14ac:dyDescent="0.35">
      <c r="A22">
        <v>1</v>
      </c>
      <c r="B22">
        <v>1</v>
      </c>
      <c r="C22">
        <v>55</v>
      </c>
      <c r="D22">
        <v>55.7</v>
      </c>
      <c r="F22">
        <v>1</v>
      </c>
      <c r="G22">
        <v>1</v>
      </c>
      <c r="H22">
        <v>51.7</v>
      </c>
      <c r="I22">
        <v>53.5</v>
      </c>
      <c r="K22">
        <v>1</v>
      </c>
      <c r="L22">
        <v>1</v>
      </c>
      <c r="M22">
        <v>56</v>
      </c>
      <c r="N22">
        <v>62.6</v>
      </c>
      <c r="P22">
        <v>1</v>
      </c>
      <c r="Q22">
        <v>1</v>
      </c>
      <c r="R22">
        <v>79.8</v>
      </c>
      <c r="S22">
        <v>76.3</v>
      </c>
      <c r="U22">
        <v>1</v>
      </c>
      <c r="V22">
        <v>1</v>
      </c>
      <c r="W22">
        <v>84.4</v>
      </c>
      <c r="X22">
        <v>85.3</v>
      </c>
      <c r="Z22">
        <v>1</v>
      </c>
      <c r="AA22">
        <v>1</v>
      </c>
      <c r="AB22">
        <v>85.5</v>
      </c>
      <c r="AC22">
        <v>85.7</v>
      </c>
      <c r="AE22">
        <v>1</v>
      </c>
      <c r="AF22">
        <v>1</v>
      </c>
      <c r="AG22">
        <v>93.7</v>
      </c>
      <c r="AH22">
        <v>91.5</v>
      </c>
      <c r="AJ22">
        <v>1</v>
      </c>
      <c r="AK22">
        <v>1</v>
      </c>
      <c r="AL22">
        <v>93.2</v>
      </c>
      <c r="AM22">
        <v>94.9</v>
      </c>
      <c r="AO22">
        <v>1</v>
      </c>
      <c r="AP22">
        <v>1</v>
      </c>
      <c r="AQ22">
        <v>93.7</v>
      </c>
      <c r="AR22">
        <v>94.3</v>
      </c>
    </row>
    <row r="23" spans="1:44" x14ac:dyDescent="0.35">
      <c r="B23">
        <v>2</v>
      </c>
      <c r="C23">
        <v>52.3</v>
      </c>
      <c r="D23">
        <v>51.6</v>
      </c>
      <c r="G23">
        <v>2</v>
      </c>
      <c r="H23">
        <v>58.6</v>
      </c>
      <c r="I23">
        <v>56</v>
      </c>
      <c r="L23">
        <v>2</v>
      </c>
      <c r="M23">
        <v>56</v>
      </c>
      <c r="N23">
        <v>52.8</v>
      </c>
      <c r="Q23">
        <v>2</v>
      </c>
      <c r="R23">
        <v>72.2</v>
      </c>
      <c r="S23">
        <v>72.099999999999994</v>
      </c>
      <c r="V23">
        <v>2</v>
      </c>
      <c r="W23">
        <v>81.099999999999994</v>
      </c>
      <c r="X23">
        <v>78.2</v>
      </c>
      <c r="AA23">
        <v>2</v>
      </c>
      <c r="AB23">
        <v>89.8</v>
      </c>
      <c r="AC23">
        <v>92.1</v>
      </c>
      <c r="AF23">
        <v>2</v>
      </c>
      <c r="AG23">
        <v>89.3</v>
      </c>
      <c r="AH23">
        <v>91.5</v>
      </c>
      <c r="AK23">
        <v>2</v>
      </c>
      <c r="AL23">
        <v>94.4</v>
      </c>
      <c r="AM23">
        <v>95.3</v>
      </c>
      <c r="AP23">
        <v>2</v>
      </c>
      <c r="AQ23">
        <v>92.5</v>
      </c>
      <c r="AR23">
        <v>93.1</v>
      </c>
    </row>
    <row r="24" spans="1:44" x14ac:dyDescent="0.35">
      <c r="B24">
        <v>3</v>
      </c>
      <c r="C24">
        <v>40.700000000000003</v>
      </c>
      <c r="D24">
        <v>40.700000000000003</v>
      </c>
      <c r="G24">
        <v>3</v>
      </c>
      <c r="H24">
        <v>55.1</v>
      </c>
      <c r="I24">
        <v>54.7</v>
      </c>
      <c r="L24">
        <v>3</v>
      </c>
      <c r="M24">
        <v>57.1</v>
      </c>
      <c r="N24">
        <v>56.3</v>
      </c>
      <c r="Q24">
        <v>3</v>
      </c>
      <c r="R24">
        <v>72</v>
      </c>
      <c r="S24">
        <v>21</v>
      </c>
      <c r="V24">
        <v>3</v>
      </c>
      <c r="W24">
        <v>87.7</v>
      </c>
      <c r="X24">
        <v>85.9</v>
      </c>
      <c r="AA24">
        <v>3</v>
      </c>
      <c r="AB24">
        <v>83.6</v>
      </c>
      <c r="AC24">
        <v>79.8</v>
      </c>
      <c r="AF24">
        <v>3</v>
      </c>
      <c r="AG24">
        <v>86.1</v>
      </c>
      <c r="AH24">
        <v>89.2</v>
      </c>
      <c r="AK24">
        <v>3</v>
      </c>
      <c r="AL24">
        <v>92.2</v>
      </c>
      <c r="AM24">
        <v>91.7</v>
      </c>
      <c r="AP24">
        <v>3</v>
      </c>
      <c r="AQ24">
        <v>93</v>
      </c>
      <c r="AR24">
        <v>92.9</v>
      </c>
    </row>
    <row r="25" spans="1:44" x14ac:dyDescent="0.35">
      <c r="A25">
        <v>2</v>
      </c>
      <c r="B25">
        <v>1</v>
      </c>
      <c r="C25">
        <v>40.700000000000003</v>
      </c>
      <c r="D25">
        <v>44.1</v>
      </c>
      <c r="F25">
        <v>2</v>
      </c>
      <c r="G25">
        <v>1</v>
      </c>
      <c r="H25">
        <v>58.1</v>
      </c>
      <c r="I25">
        <v>61.7</v>
      </c>
      <c r="K25">
        <v>2</v>
      </c>
      <c r="L25">
        <v>1</v>
      </c>
      <c r="M25">
        <v>61.4</v>
      </c>
      <c r="N25">
        <v>60.1</v>
      </c>
      <c r="P25">
        <v>2</v>
      </c>
      <c r="Q25">
        <v>1</v>
      </c>
      <c r="R25">
        <v>79.2</v>
      </c>
      <c r="S25">
        <v>73.599999999999994</v>
      </c>
      <c r="U25">
        <v>2</v>
      </c>
      <c r="V25">
        <v>1</v>
      </c>
      <c r="W25">
        <v>81.2</v>
      </c>
      <c r="X25">
        <v>81.8</v>
      </c>
      <c r="Z25">
        <v>2</v>
      </c>
      <c r="AA25">
        <v>1</v>
      </c>
      <c r="AB25">
        <v>90.4</v>
      </c>
      <c r="AC25">
        <v>88.1</v>
      </c>
      <c r="AE25">
        <v>2</v>
      </c>
      <c r="AF25">
        <v>1</v>
      </c>
      <c r="AG25">
        <v>87.4</v>
      </c>
      <c r="AH25">
        <v>84.3</v>
      </c>
      <c r="AJ25">
        <v>2</v>
      </c>
      <c r="AK25">
        <v>1</v>
      </c>
      <c r="AL25">
        <v>93.5</v>
      </c>
      <c r="AM25">
        <v>91.1</v>
      </c>
      <c r="AO25">
        <v>2</v>
      </c>
      <c r="AP25">
        <v>1</v>
      </c>
      <c r="AQ25">
        <v>93.5</v>
      </c>
      <c r="AR25">
        <v>94.3</v>
      </c>
    </row>
    <row r="26" spans="1:44" x14ac:dyDescent="0.35">
      <c r="B26">
        <v>2</v>
      </c>
      <c r="C26">
        <v>40.299999999999997</v>
      </c>
      <c r="D26">
        <v>39</v>
      </c>
      <c r="G26">
        <v>2</v>
      </c>
      <c r="H26">
        <v>59.3</v>
      </c>
      <c r="I26">
        <v>56</v>
      </c>
      <c r="L26">
        <v>2</v>
      </c>
      <c r="M26">
        <v>61</v>
      </c>
      <c r="N26">
        <v>63.5</v>
      </c>
      <c r="Q26">
        <v>2</v>
      </c>
      <c r="R26">
        <v>80.400000000000006</v>
      </c>
      <c r="S26">
        <v>79.900000000000006</v>
      </c>
      <c r="V26">
        <v>2</v>
      </c>
      <c r="W26">
        <v>82.3</v>
      </c>
      <c r="X26">
        <v>82.9</v>
      </c>
      <c r="AA26">
        <v>2</v>
      </c>
      <c r="AB26">
        <v>85.3</v>
      </c>
      <c r="AC26">
        <v>83.1</v>
      </c>
      <c r="AF26">
        <v>2</v>
      </c>
      <c r="AG26">
        <v>95.6</v>
      </c>
      <c r="AH26">
        <v>94.2</v>
      </c>
      <c r="AK26">
        <v>2</v>
      </c>
      <c r="AL26">
        <v>90.6</v>
      </c>
      <c r="AM26">
        <v>89.9</v>
      </c>
      <c r="AP26">
        <v>2</v>
      </c>
      <c r="AQ26">
        <v>95.4</v>
      </c>
      <c r="AR26">
        <v>94.5</v>
      </c>
    </row>
    <row r="27" spans="1:44" x14ac:dyDescent="0.35">
      <c r="B27">
        <v>3</v>
      </c>
      <c r="C27">
        <v>41.2</v>
      </c>
      <c r="D27">
        <v>40.9</v>
      </c>
      <c r="G27">
        <v>3</v>
      </c>
      <c r="H27">
        <v>49.8</v>
      </c>
      <c r="I27">
        <v>51.1</v>
      </c>
      <c r="L27">
        <v>3</v>
      </c>
      <c r="M27">
        <v>59.8</v>
      </c>
      <c r="N27">
        <v>53.5</v>
      </c>
      <c r="Q27">
        <v>3</v>
      </c>
      <c r="R27">
        <v>75.5</v>
      </c>
      <c r="S27">
        <v>79.5</v>
      </c>
      <c r="V27">
        <v>3</v>
      </c>
      <c r="W27">
        <v>81.5</v>
      </c>
      <c r="X27">
        <v>88.1</v>
      </c>
      <c r="AA27">
        <v>3</v>
      </c>
      <c r="AB27">
        <v>92</v>
      </c>
      <c r="AC27">
        <v>93.3</v>
      </c>
      <c r="AF27">
        <v>3</v>
      </c>
      <c r="AG27">
        <v>91.3</v>
      </c>
      <c r="AH27">
        <v>92.3</v>
      </c>
      <c r="AK27">
        <v>3</v>
      </c>
      <c r="AL27">
        <v>92.5</v>
      </c>
      <c r="AM27">
        <v>93.7</v>
      </c>
      <c r="AP27">
        <v>3</v>
      </c>
      <c r="AQ27">
        <v>93.5</v>
      </c>
      <c r="AR27">
        <v>92.6</v>
      </c>
    </row>
    <row r="28" spans="1:44" x14ac:dyDescent="0.35">
      <c r="A28">
        <v>3</v>
      </c>
      <c r="B28">
        <v>1</v>
      </c>
      <c r="C28">
        <v>45.8</v>
      </c>
      <c r="D28">
        <v>48.2</v>
      </c>
      <c r="F28">
        <v>3</v>
      </c>
      <c r="G28">
        <v>1</v>
      </c>
      <c r="H28">
        <v>50</v>
      </c>
      <c r="I28">
        <v>50.8</v>
      </c>
      <c r="K28">
        <v>3</v>
      </c>
      <c r="L28">
        <v>1</v>
      </c>
      <c r="M28">
        <v>61.6</v>
      </c>
      <c r="N28">
        <v>62.5</v>
      </c>
      <c r="P28">
        <v>3</v>
      </c>
      <c r="Q28">
        <v>1</v>
      </c>
      <c r="R28">
        <v>72.3</v>
      </c>
      <c r="S28">
        <v>72.5</v>
      </c>
      <c r="U28">
        <v>3</v>
      </c>
      <c r="V28">
        <v>1</v>
      </c>
      <c r="W28">
        <v>87.2</v>
      </c>
      <c r="X28">
        <v>85.3</v>
      </c>
      <c r="Z28">
        <v>3</v>
      </c>
      <c r="AA28">
        <v>1</v>
      </c>
      <c r="AB28">
        <v>91.6</v>
      </c>
      <c r="AC28">
        <v>92.9</v>
      </c>
      <c r="AE28">
        <v>3</v>
      </c>
      <c r="AF28">
        <v>1</v>
      </c>
      <c r="AG28">
        <v>97.8</v>
      </c>
      <c r="AH28">
        <v>97.6</v>
      </c>
      <c r="AJ28">
        <v>3</v>
      </c>
      <c r="AK28">
        <v>1</v>
      </c>
      <c r="AL28">
        <v>93.1</v>
      </c>
      <c r="AM28">
        <v>92.6</v>
      </c>
      <c r="AO28">
        <v>3</v>
      </c>
      <c r="AP28">
        <v>1</v>
      </c>
      <c r="AQ28">
        <v>92.4</v>
      </c>
      <c r="AR28">
        <v>93.5</v>
      </c>
    </row>
    <row r="29" spans="1:44" x14ac:dyDescent="0.35">
      <c r="B29">
        <v>2</v>
      </c>
      <c r="C29">
        <v>51.6</v>
      </c>
      <c r="D29">
        <v>50.5</v>
      </c>
      <c r="G29">
        <v>2</v>
      </c>
      <c r="H29">
        <v>46.7</v>
      </c>
      <c r="I29">
        <v>48.7</v>
      </c>
      <c r="L29">
        <v>2</v>
      </c>
      <c r="M29">
        <v>68.099999999999994</v>
      </c>
      <c r="N29">
        <v>69.400000000000006</v>
      </c>
      <c r="Q29">
        <v>2</v>
      </c>
      <c r="R29">
        <v>65.099999999999994</v>
      </c>
      <c r="S29">
        <v>64.7</v>
      </c>
      <c r="V29">
        <v>2</v>
      </c>
      <c r="W29">
        <v>87.5</v>
      </c>
      <c r="X29">
        <v>85.3</v>
      </c>
      <c r="AA29">
        <v>2</v>
      </c>
      <c r="AB29">
        <v>91.6</v>
      </c>
      <c r="AC29">
        <v>93.2</v>
      </c>
      <c r="AF29">
        <v>2</v>
      </c>
      <c r="AG29">
        <v>96.4</v>
      </c>
      <c r="AH29">
        <v>95.7</v>
      </c>
      <c r="AK29">
        <v>2</v>
      </c>
      <c r="AL29">
        <v>92.5</v>
      </c>
      <c r="AM29">
        <v>92.9</v>
      </c>
      <c r="AP29">
        <v>2</v>
      </c>
      <c r="AQ29">
        <v>91.2</v>
      </c>
      <c r="AR29">
        <v>90.5</v>
      </c>
    </row>
    <row r="30" spans="1:44" x14ac:dyDescent="0.35">
      <c r="B30">
        <v>3</v>
      </c>
      <c r="C30">
        <v>49.9</v>
      </c>
      <c r="D30">
        <v>52.4</v>
      </c>
      <c r="G30">
        <v>3</v>
      </c>
      <c r="H30">
        <v>49.9</v>
      </c>
      <c r="I30">
        <v>52.4</v>
      </c>
      <c r="L30">
        <v>3</v>
      </c>
      <c r="M30">
        <v>65.2</v>
      </c>
      <c r="N30">
        <v>62.7</v>
      </c>
      <c r="Q30">
        <v>3</v>
      </c>
      <c r="R30">
        <v>71.099999999999994</v>
      </c>
      <c r="S30">
        <v>73.099999999999994</v>
      </c>
      <c r="V30">
        <v>3</v>
      </c>
      <c r="W30">
        <v>81.400000000000006</v>
      </c>
      <c r="X30">
        <v>82.8</v>
      </c>
      <c r="AA30">
        <v>3</v>
      </c>
      <c r="AB30">
        <v>88.6</v>
      </c>
      <c r="AC30">
        <v>89.5</v>
      </c>
      <c r="AF30">
        <v>3</v>
      </c>
      <c r="AG30">
        <v>93.5</v>
      </c>
      <c r="AH30">
        <v>93.4</v>
      </c>
      <c r="AK30">
        <v>3</v>
      </c>
      <c r="AL30">
        <v>93</v>
      </c>
      <c r="AM30">
        <v>93.6</v>
      </c>
      <c r="AP30">
        <v>3</v>
      </c>
      <c r="AQ30">
        <v>92.1</v>
      </c>
      <c r="AR30">
        <v>93.3</v>
      </c>
    </row>
    <row r="32" spans="1:44" x14ac:dyDescent="0.35">
      <c r="C32">
        <f>AVERAGE(C22:D30)</f>
        <v>46.7</v>
      </c>
      <c r="H32">
        <f>AVERAGE(H22:I30)</f>
        <v>53.56111111111111</v>
      </c>
      <c r="M32">
        <f>AVERAGE(M22:N30)</f>
        <v>60.533333333333331</v>
      </c>
      <c r="R32">
        <f>AVERAGE(R22:S30)</f>
        <v>71.127777777777766</v>
      </c>
      <c r="W32">
        <f>AVERAGE(W22:X30)</f>
        <v>83.883333333333326</v>
      </c>
      <c r="AB32">
        <f>AVERAGE(AB22:AC30)</f>
        <v>88.672222222222217</v>
      </c>
      <c r="AG32">
        <f>AVERAGE(AG22:AH30)</f>
        <v>92.26666666666668</v>
      </c>
      <c r="AL32">
        <f>AVERAGE(AL22:AM30)</f>
        <v>92.816666666666663</v>
      </c>
      <c r="AQ32">
        <f>AVERAGE(AQ22:AR30)</f>
        <v>93.127777777777766</v>
      </c>
    </row>
    <row r="33" spans="1:44" x14ac:dyDescent="0.35">
      <c r="C33">
        <f>_xlfn.STDEV.P(C22:D30)</f>
        <v>5.6194108034364234</v>
      </c>
      <c r="H33">
        <f>_xlfn.STDEV.P(H22:I30)</f>
        <v>4.0149911981208195</v>
      </c>
      <c r="M33">
        <f>_xlfn.STDEV.P(M22:N30)</f>
        <v>4.4857800015406717</v>
      </c>
      <c r="R33">
        <f>_xlfn.STDEV.P(R22:S30)</f>
        <v>12.965372924128729</v>
      </c>
      <c r="W33">
        <f>_xlfn.STDEV.P(W22:X30)</f>
        <v>2.7372431386341987</v>
      </c>
      <c r="AB33">
        <f>_xlfn.STDEV.P(AB22:AC30)</f>
        <v>3.8786890046846674</v>
      </c>
      <c r="AG33">
        <f>_xlfn.STDEV.P(AG22:AH30)</f>
        <v>3.7501111094650694</v>
      </c>
      <c r="AL33">
        <f>_xlfn.STDEV.P(AL22:AM30)</f>
        <v>1.3618818679394418</v>
      </c>
      <c r="AQ33">
        <f>_xlfn.STDEV.P(AQ22:AR30)</f>
        <v>1.1430007074730755</v>
      </c>
    </row>
    <row r="35" spans="1:44" x14ac:dyDescent="0.35">
      <c r="A35" t="s">
        <v>0</v>
      </c>
    </row>
    <row r="36" spans="1:44" x14ac:dyDescent="0.35">
      <c r="A36" t="s">
        <v>8</v>
      </c>
      <c r="B36">
        <v>1</v>
      </c>
      <c r="F36" t="s">
        <v>8</v>
      </c>
      <c r="G36">
        <v>6</v>
      </c>
      <c r="K36" t="s">
        <v>8</v>
      </c>
      <c r="L36">
        <v>9</v>
      </c>
      <c r="P36" t="s">
        <v>8</v>
      </c>
      <c r="Q36">
        <v>13</v>
      </c>
      <c r="U36" t="s">
        <v>8</v>
      </c>
      <c r="V36">
        <v>16</v>
      </c>
      <c r="Z36" t="s">
        <v>8</v>
      </c>
      <c r="AA36">
        <v>20</v>
      </c>
      <c r="AE36" t="s">
        <v>8</v>
      </c>
      <c r="AF36">
        <v>23</v>
      </c>
      <c r="AJ36" t="s">
        <v>8</v>
      </c>
      <c r="AK36">
        <v>27</v>
      </c>
      <c r="AO36" t="s">
        <v>8</v>
      </c>
      <c r="AP36">
        <v>30</v>
      </c>
    </row>
    <row r="37" spans="1:44" x14ac:dyDescent="0.35">
      <c r="A37" t="s">
        <v>9</v>
      </c>
      <c r="B37">
        <v>24</v>
      </c>
      <c r="F37" t="s">
        <v>9</v>
      </c>
      <c r="G37">
        <f>SUM(G36*24)</f>
        <v>144</v>
      </c>
      <c r="K37" t="s">
        <v>9</v>
      </c>
      <c r="L37">
        <f>SUM(L36*24)</f>
        <v>216</v>
      </c>
      <c r="P37" t="s">
        <v>9</v>
      </c>
      <c r="Q37">
        <f>SUM(Q36*24)</f>
        <v>312</v>
      </c>
      <c r="U37" t="s">
        <v>9</v>
      </c>
      <c r="V37">
        <f>SUM(V36*24)</f>
        <v>384</v>
      </c>
      <c r="Z37" t="s">
        <v>9</v>
      </c>
      <c r="AA37">
        <f>SUM(AA36*24)</f>
        <v>480</v>
      </c>
      <c r="AE37" t="s">
        <v>9</v>
      </c>
      <c r="AF37">
        <f>SUM(AF36*24)</f>
        <v>552</v>
      </c>
      <c r="AJ37" t="s">
        <v>9</v>
      </c>
      <c r="AK37">
        <f>SUM(AK36*24)</f>
        <v>648</v>
      </c>
      <c r="AO37" t="s">
        <v>9</v>
      </c>
      <c r="AP37">
        <f>SUM(AP36*24)</f>
        <v>720</v>
      </c>
    </row>
    <row r="38" spans="1:44" x14ac:dyDescent="0.35">
      <c r="A38" t="s">
        <v>0</v>
      </c>
      <c r="B38" t="s">
        <v>1</v>
      </c>
      <c r="C38" t="s">
        <v>2</v>
      </c>
      <c r="D38" t="s">
        <v>3</v>
      </c>
      <c r="F38" t="s">
        <v>0</v>
      </c>
      <c r="G38" t="s">
        <v>1</v>
      </c>
      <c r="H38" t="s">
        <v>2</v>
      </c>
      <c r="I38" t="s">
        <v>3</v>
      </c>
      <c r="K38" t="s">
        <v>0</v>
      </c>
      <c r="L38" t="s">
        <v>1</v>
      </c>
      <c r="M38" t="s">
        <v>2</v>
      </c>
      <c r="N38" t="s">
        <v>3</v>
      </c>
      <c r="P38" t="s">
        <v>0</v>
      </c>
      <c r="Q38" t="s">
        <v>1</v>
      </c>
      <c r="R38" t="s">
        <v>2</v>
      </c>
      <c r="S38" t="s">
        <v>3</v>
      </c>
      <c r="U38" t="s">
        <v>0</v>
      </c>
      <c r="V38" t="s">
        <v>1</v>
      </c>
      <c r="W38" t="s">
        <v>2</v>
      </c>
      <c r="X38" t="s">
        <v>3</v>
      </c>
      <c r="Z38" t="s">
        <v>0</v>
      </c>
      <c r="AA38" t="s">
        <v>1</v>
      </c>
      <c r="AB38" t="s">
        <v>2</v>
      </c>
      <c r="AC38" t="s">
        <v>3</v>
      </c>
      <c r="AE38" t="s">
        <v>0</v>
      </c>
      <c r="AF38" t="s">
        <v>1</v>
      </c>
      <c r="AG38" t="s">
        <v>2</v>
      </c>
      <c r="AH38" t="s">
        <v>3</v>
      </c>
      <c r="AJ38" t="s">
        <v>0</v>
      </c>
      <c r="AK38" t="s">
        <v>1</v>
      </c>
      <c r="AL38" t="s">
        <v>2</v>
      </c>
      <c r="AM38" t="s">
        <v>3</v>
      </c>
      <c r="AO38" t="s">
        <v>0</v>
      </c>
      <c r="AP38" t="s">
        <v>1</v>
      </c>
      <c r="AQ38" t="s">
        <v>2</v>
      </c>
      <c r="AR38" t="s">
        <v>3</v>
      </c>
    </row>
    <row r="39" spans="1:44" x14ac:dyDescent="0.35">
      <c r="A39">
        <v>1</v>
      </c>
      <c r="B39">
        <v>1</v>
      </c>
      <c r="C39">
        <v>96.6</v>
      </c>
      <c r="D39">
        <v>96.8</v>
      </c>
      <c r="F39">
        <v>1</v>
      </c>
      <c r="G39">
        <v>1</v>
      </c>
      <c r="H39">
        <v>94.8</v>
      </c>
      <c r="I39">
        <v>93.2</v>
      </c>
      <c r="K39">
        <v>1</v>
      </c>
      <c r="L39">
        <v>1</v>
      </c>
      <c r="M39">
        <v>104.4</v>
      </c>
      <c r="N39">
        <v>100.6</v>
      </c>
      <c r="P39">
        <v>1</v>
      </c>
      <c r="Q39">
        <v>1</v>
      </c>
      <c r="R39">
        <v>104</v>
      </c>
      <c r="S39">
        <v>104.2</v>
      </c>
      <c r="U39">
        <v>1</v>
      </c>
      <c r="V39">
        <v>1</v>
      </c>
      <c r="W39">
        <v>101.8</v>
      </c>
      <c r="X39">
        <v>99.7</v>
      </c>
      <c r="Z39">
        <v>1</v>
      </c>
      <c r="AA39">
        <v>1</v>
      </c>
      <c r="AB39">
        <v>96.5</v>
      </c>
      <c r="AC39">
        <v>98.7</v>
      </c>
      <c r="AE39">
        <v>1</v>
      </c>
      <c r="AF39">
        <v>1</v>
      </c>
      <c r="AG39">
        <v>107.7</v>
      </c>
      <c r="AH39">
        <v>108.7</v>
      </c>
      <c r="AJ39">
        <v>1</v>
      </c>
      <c r="AK39">
        <v>1</v>
      </c>
      <c r="AL39">
        <v>103.6</v>
      </c>
      <c r="AM39">
        <v>103.1</v>
      </c>
      <c r="AO39">
        <v>1</v>
      </c>
      <c r="AP39">
        <v>1</v>
      </c>
      <c r="AQ39" s="1">
        <v>100.7</v>
      </c>
      <c r="AR39" s="1">
        <v>100.6</v>
      </c>
    </row>
    <row r="40" spans="1:44" x14ac:dyDescent="0.35">
      <c r="B40">
        <v>2</v>
      </c>
      <c r="C40">
        <v>95.7</v>
      </c>
      <c r="D40">
        <v>94.3</v>
      </c>
      <c r="G40">
        <v>2</v>
      </c>
      <c r="H40">
        <v>96.9</v>
      </c>
      <c r="I40">
        <v>96.2</v>
      </c>
      <c r="L40">
        <v>2</v>
      </c>
      <c r="M40">
        <v>103.5</v>
      </c>
      <c r="N40">
        <v>102.3</v>
      </c>
      <c r="Q40">
        <v>2</v>
      </c>
      <c r="R40">
        <v>100.2</v>
      </c>
      <c r="S40">
        <v>101.7</v>
      </c>
      <c r="V40">
        <v>2</v>
      </c>
      <c r="W40">
        <v>99.3</v>
      </c>
      <c r="X40">
        <v>99.4</v>
      </c>
      <c r="AA40">
        <v>2</v>
      </c>
      <c r="AB40">
        <v>100.5</v>
      </c>
      <c r="AC40">
        <v>100.2</v>
      </c>
      <c r="AF40">
        <v>2</v>
      </c>
      <c r="AG40">
        <v>100.4</v>
      </c>
      <c r="AH40">
        <v>102.1</v>
      </c>
      <c r="AK40">
        <v>2</v>
      </c>
      <c r="AL40">
        <v>106.1</v>
      </c>
      <c r="AM40">
        <v>105.4</v>
      </c>
      <c r="AP40">
        <v>2</v>
      </c>
      <c r="AQ40" s="1">
        <v>99.8</v>
      </c>
      <c r="AR40" s="1">
        <v>99.899999999999991</v>
      </c>
    </row>
    <row r="41" spans="1:44" x14ac:dyDescent="0.35">
      <c r="B41">
        <v>3</v>
      </c>
      <c r="C41">
        <v>98.2</v>
      </c>
      <c r="D41">
        <v>95.3</v>
      </c>
      <c r="G41">
        <v>3</v>
      </c>
      <c r="H41">
        <v>99.4</v>
      </c>
      <c r="I41">
        <v>99.1</v>
      </c>
      <c r="L41">
        <v>3</v>
      </c>
      <c r="M41">
        <v>101.9</v>
      </c>
      <c r="N41">
        <v>99.3</v>
      </c>
      <c r="Q41">
        <v>3</v>
      </c>
      <c r="R41">
        <v>103.9</v>
      </c>
      <c r="S41">
        <v>104.5</v>
      </c>
      <c r="V41">
        <v>3</v>
      </c>
      <c r="W41">
        <v>96.6</v>
      </c>
      <c r="X41">
        <v>98</v>
      </c>
      <c r="AA41">
        <v>3</v>
      </c>
      <c r="AB41">
        <v>106.8</v>
      </c>
      <c r="AC41">
        <v>105.9</v>
      </c>
      <c r="AF41">
        <v>3</v>
      </c>
      <c r="AG41">
        <v>100.6</v>
      </c>
      <c r="AH41">
        <v>100.7</v>
      </c>
      <c r="AK41">
        <v>3</v>
      </c>
      <c r="AL41">
        <v>102.5</v>
      </c>
      <c r="AM41">
        <v>101.6</v>
      </c>
      <c r="AP41">
        <v>3</v>
      </c>
      <c r="AQ41" s="1">
        <v>101.1</v>
      </c>
      <c r="AR41" s="1">
        <v>100.7</v>
      </c>
    </row>
    <row r="42" spans="1:44" x14ac:dyDescent="0.35">
      <c r="A42">
        <v>2</v>
      </c>
      <c r="B42">
        <v>1</v>
      </c>
      <c r="C42">
        <v>100.9</v>
      </c>
      <c r="D42">
        <v>100.6</v>
      </c>
      <c r="F42">
        <v>2</v>
      </c>
      <c r="G42">
        <v>1</v>
      </c>
      <c r="H42">
        <v>95.8</v>
      </c>
      <c r="I42">
        <v>96.7</v>
      </c>
      <c r="K42">
        <v>2</v>
      </c>
      <c r="L42">
        <v>1</v>
      </c>
      <c r="M42">
        <v>99.5</v>
      </c>
      <c r="N42">
        <v>101.1</v>
      </c>
      <c r="P42">
        <v>2</v>
      </c>
      <c r="Q42">
        <v>1</v>
      </c>
      <c r="R42">
        <v>95.4</v>
      </c>
      <c r="S42">
        <v>94.9</v>
      </c>
      <c r="U42">
        <v>2</v>
      </c>
      <c r="V42">
        <v>1</v>
      </c>
      <c r="W42">
        <v>104.1</v>
      </c>
      <c r="X42">
        <v>105.3</v>
      </c>
      <c r="Z42">
        <v>2</v>
      </c>
      <c r="AA42">
        <v>1</v>
      </c>
      <c r="AB42">
        <v>105.8</v>
      </c>
      <c r="AC42">
        <v>106.5</v>
      </c>
      <c r="AE42">
        <v>2</v>
      </c>
      <c r="AF42">
        <v>1</v>
      </c>
      <c r="AG42">
        <v>108.4</v>
      </c>
      <c r="AH42">
        <v>108.2</v>
      </c>
      <c r="AJ42">
        <v>2</v>
      </c>
      <c r="AK42">
        <v>1</v>
      </c>
      <c r="AL42">
        <v>104.5</v>
      </c>
      <c r="AM42">
        <v>103.1</v>
      </c>
      <c r="AO42">
        <v>2</v>
      </c>
      <c r="AP42">
        <v>1</v>
      </c>
      <c r="AQ42" s="1">
        <v>102.1</v>
      </c>
      <c r="AR42" s="1">
        <v>102.2</v>
      </c>
    </row>
    <row r="43" spans="1:44" x14ac:dyDescent="0.35">
      <c r="B43">
        <v>2</v>
      </c>
      <c r="C43">
        <v>100.5</v>
      </c>
      <c r="D43">
        <v>100.4</v>
      </c>
      <c r="G43">
        <v>2</v>
      </c>
      <c r="H43">
        <v>96.4</v>
      </c>
      <c r="I43">
        <v>94.6</v>
      </c>
      <c r="L43">
        <v>2</v>
      </c>
      <c r="M43">
        <v>101.4</v>
      </c>
      <c r="N43">
        <v>103.3</v>
      </c>
      <c r="Q43">
        <v>2</v>
      </c>
      <c r="R43">
        <v>96.8</v>
      </c>
      <c r="S43">
        <v>96.8</v>
      </c>
      <c r="V43">
        <v>2</v>
      </c>
      <c r="W43">
        <v>102.9</v>
      </c>
      <c r="X43">
        <v>104.6</v>
      </c>
      <c r="AA43">
        <v>2</v>
      </c>
      <c r="AB43">
        <v>94.5</v>
      </c>
      <c r="AC43">
        <v>92.4</v>
      </c>
      <c r="AF43">
        <v>2</v>
      </c>
      <c r="AG43">
        <v>104.8</v>
      </c>
      <c r="AH43">
        <v>103.8</v>
      </c>
      <c r="AK43">
        <v>2</v>
      </c>
      <c r="AL43">
        <v>98.6</v>
      </c>
      <c r="AM43">
        <v>99.7</v>
      </c>
      <c r="AP43">
        <v>2</v>
      </c>
      <c r="AQ43" s="1">
        <v>99.2</v>
      </c>
      <c r="AR43" s="1">
        <v>98.899999999999991</v>
      </c>
    </row>
    <row r="44" spans="1:44" x14ac:dyDescent="0.35">
      <c r="B44">
        <v>3</v>
      </c>
      <c r="C44">
        <v>105.9</v>
      </c>
      <c r="D44">
        <v>107.1</v>
      </c>
      <c r="G44">
        <v>3</v>
      </c>
      <c r="H44">
        <v>98.4</v>
      </c>
      <c r="I44">
        <v>98</v>
      </c>
      <c r="L44">
        <v>3</v>
      </c>
      <c r="M44">
        <v>99.1</v>
      </c>
      <c r="N44">
        <v>98.7</v>
      </c>
      <c r="Q44">
        <v>3</v>
      </c>
      <c r="R44">
        <v>103.3</v>
      </c>
      <c r="S44">
        <v>103.5</v>
      </c>
      <c r="V44">
        <v>3</v>
      </c>
      <c r="W44">
        <v>104</v>
      </c>
      <c r="X44">
        <v>104.2</v>
      </c>
      <c r="AA44">
        <v>3</v>
      </c>
      <c r="AB44">
        <v>100.5</v>
      </c>
      <c r="AC44">
        <v>100.3</v>
      </c>
      <c r="AF44">
        <v>3</v>
      </c>
      <c r="AG44">
        <v>104.3</v>
      </c>
      <c r="AH44">
        <v>104</v>
      </c>
      <c r="AK44">
        <v>3</v>
      </c>
      <c r="AL44">
        <v>100.5</v>
      </c>
      <c r="AM44">
        <v>100.1</v>
      </c>
      <c r="AP44">
        <v>3</v>
      </c>
      <c r="AQ44" s="1">
        <v>102.4</v>
      </c>
      <c r="AR44" s="1">
        <v>102.4</v>
      </c>
    </row>
    <row r="45" spans="1:44" x14ac:dyDescent="0.35">
      <c r="A45">
        <v>3</v>
      </c>
      <c r="B45">
        <v>1</v>
      </c>
      <c r="C45">
        <v>95.4</v>
      </c>
      <c r="D45">
        <v>95</v>
      </c>
      <c r="F45">
        <v>3</v>
      </c>
      <c r="G45">
        <v>1</v>
      </c>
      <c r="H45">
        <v>103.5</v>
      </c>
      <c r="I45">
        <v>103.1</v>
      </c>
      <c r="K45">
        <v>3</v>
      </c>
      <c r="L45">
        <v>1</v>
      </c>
      <c r="M45">
        <v>97.3</v>
      </c>
      <c r="N45">
        <v>98.3</v>
      </c>
      <c r="P45">
        <v>3</v>
      </c>
      <c r="Q45">
        <v>1</v>
      </c>
      <c r="R45">
        <v>99.8</v>
      </c>
      <c r="S45">
        <v>98.3</v>
      </c>
      <c r="U45">
        <v>3</v>
      </c>
      <c r="V45">
        <v>1</v>
      </c>
      <c r="W45">
        <v>102.1</v>
      </c>
      <c r="X45">
        <v>103.3</v>
      </c>
      <c r="Z45">
        <v>3</v>
      </c>
      <c r="AA45">
        <v>1</v>
      </c>
      <c r="AB45">
        <v>107.9</v>
      </c>
      <c r="AC45">
        <v>108.3</v>
      </c>
      <c r="AE45">
        <v>3</v>
      </c>
      <c r="AF45">
        <v>1</v>
      </c>
      <c r="AG45">
        <v>109.1</v>
      </c>
      <c r="AH45">
        <v>107.4</v>
      </c>
      <c r="AJ45">
        <v>3</v>
      </c>
      <c r="AK45">
        <v>1</v>
      </c>
      <c r="AL45">
        <v>99.7</v>
      </c>
      <c r="AM45">
        <v>100.4</v>
      </c>
      <c r="AO45">
        <v>3</v>
      </c>
      <c r="AP45">
        <v>1</v>
      </c>
      <c r="AQ45" s="1">
        <v>102.5</v>
      </c>
      <c r="AR45" s="1">
        <v>102.3</v>
      </c>
    </row>
    <row r="46" spans="1:44" x14ac:dyDescent="0.35">
      <c r="B46">
        <v>2</v>
      </c>
      <c r="C46">
        <v>96.1</v>
      </c>
      <c r="D46">
        <v>95.3</v>
      </c>
      <c r="G46">
        <v>2</v>
      </c>
      <c r="H46">
        <v>101.3</v>
      </c>
      <c r="I46">
        <v>102.4</v>
      </c>
      <c r="L46">
        <v>2</v>
      </c>
      <c r="M46">
        <v>101</v>
      </c>
      <c r="N46">
        <v>104.6</v>
      </c>
      <c r="Q46">
        <v>2</v>
      </c>
      <c r="R46">
        <v>98.6</v>
      </c>
      <c r="S46">
        <v>97.6</v>
      </c>
      <c r="V46">
        <v>2</v>
      </c>
      <c r="W46">
        <v>106.6</v>
      </c>
      <c r="X46">
        <v>108.1</v>
      </c>
      <c r="AA46">
        <v>2</v>
      </c>
      <c r="AB46">
        <v>104.3</v>
      </c>
      <c r="AC46">
        <v>104.7</v>
      </c>
      <c r="AF46">
        <v>2</v>
      </c>
      <c r="AG46">
        <v>104.5</v>
      </c>
      <c r="AH46">
        <v>105.6</v>
      </c>
      <c r="AK46">
        <v>2</v>
      </c>
      <c r="AL46">
        <v>95.6</v>
      </c>
      <c r="AM46">
        <v>97.9</v>
      </c>
      <c r="AP46">
        <v>2</v>
      </c>
      <c r="AQ46" s="1">
        <v>101</v>
      </c>
      <c r="AR46" s="1">
        <v>101.7</v>
      </c>
    </row>
    <row r="47" spans="1:44" x14ac:dyDescent="0.35">
      <c r="B47">
        <v>3</v>
      </c>
      <c r="C47">
        <v>104</v>
      </c>
      <c r="D47">
        <v>100.5</v>
      </c>
      <c r="G47">
        <v>3</v>
      </c>
      <c r="H47">
        <v>103.1</v>
      </c>
      <c r="I47">
        <v>102.8</v>
      </c>
      <c r="L47">
        <v>3</v>
      </c>
      <c r="M47">
        <v>98.1</v>
      </c>
      <c r="N47">
        <v>98.9</v>
      </c>
      <c r="Q47">
        <v>3</v>
      </c>
      <c r="R47">
        <v>97.8</v>
      </c>
      <c r="S47">
        <v>96.7</v>
      </c>
      <c r="V47">
        <v>3</v>
      </c>
      <c r="W47">
        <v>111.4</v>
      </c>
      <c r="X47">
        <v>110.8</v>
      </c>
      <c r="AA47">
        <v>3</v>
      </c>
      <c r="AB47">
        <v>94.1</v>
      </c>
      <c r="AC47">
        <v>92.5</v>
      </c>
      <c r="AF47">
        <v>3</v>
      </c>
      <c r="AG47">
        <v>106</v>
      </c>
      <c r="AH47">
        <v>105.7</v>
      </c>
      <c r="AK47">
        <v>3</v>
      </c>
      <c r="AL47">
        <v>104.5</v>
      </c>
      <c r="AM47">
        <v>105.4</v>
      </c>
      <c r="AP47">
        <v>3</v>
      </c>
      <c r="AQ47" s="1">
        <v>103</v>
      </c>
      <c r="AR47" s="1">
        <v>102.1</v>
      </c>
    </row>
    <row r="49" spans="3:46" x14ac:dyDescent="0.35">
      <c r="C49">
        <f>AVERAGE(C39:D47)</f>
        <v>98.811111111111103</v>
      </c>
      <c r="H49">
        <f>AVERAGE(H39:I47)</f>
        <v>98.649999999999991</v>
      </c>
      <c r="M49">
        <f>AVERAGE(M39:N47)</f>
        <v>100.73888888888888</v>
      </c>
      <c r="R49">
        <f>AVERAGE(R39:S47)</f>
        <v>99.888888888888857</v>
      </c>
      <c r="W49">
        <f>AVERAGE(W39:X47)</f>
        <v>103.45555555555555</v>
      </c>
      <c r="AB49">
        <f>AVERAGE(AB39:AC47)</f>
        <v>101.13333333333333</v>
      </c>
      <c r="AG49">
        <f>AVERAGE(AG39:AH47)</f>
        <v>105.11111111111111</v>
      </c>
      <c r="AL49">
        <f>AVERAGE(AL39:AM47)</f>
        <v>101.79444444444445</v>
      </c>
      <c r="AQ49" s="1">
        <f>AVERAGE(AQ39:AR47)</f>
        <v>101.25555555555556</v>
      </c>
      <c r="AT49">
        <f>AVERAGE(C49:AQ49)</f>
        <v>101.20432098765431</v>
      </c>
    </row>
    <row r="50" spans="3:46" x14ac:dyDescent="0.35">
      <c r="C50">
        <f>_xlfn.STDEV.P(C39:D47)</f>
        <v>3.794570520111435</v>
      </c>
      <c r="H50">
        <f>_xlfn.STDEV.P(H39:I47)</f>
        <v>3.2460659950845789</v>
      </c>
      <c r="M50">
        <f>_xlfn.STDEV.P(M39:N47)</f>
        <v>2.1794848751454223</v>
      </c>
      <c r="R50">
        <f>_xlfn.STDEV.P(R39:S47)</f>
        <v>3.240179845641098</v>
      </c>
      <c r="W50">
        <f>_xlfn.STDEV.P(W39:X47)</f>
        <v>3.972016311679361</v>
      </c>
      <c r="AB50">
        <f>_xlfn.STDEV.P(AB39:AC47)</f>
        <v>5.2669831128560798</v>
      </c>
      <c r="AG50">
        <f>_xlfn.STDEV.P(AG39:AH47)</f>
        <v>2.7650374497943857</v>
      </c>
      <c r="AL50">
        <f>_xlfn.STDEV.P(AL39:AM47)</f>
        <v>2.8420399993709964</v>
      </c>
      <c r="AQ50">
        <f>_xlfn.STDEV.P(AQ39:AR47)</f>
        <v>1.1945348802973135</v>
      </c>
      <c r="AT50">
        <f>_xlfn.STDEV.P(C50:AQ50)</f>
        <v>1.0850708627924501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8BA7F-E95A-4AF3-BCFF-C14FE0AFDD67}">
  <dimension ref="A1:AS43"/>
  <sheetViews>
    <sheetView topLeftCell="AD30" zoomScale="58" zoomScaleNormal="70" workbookViewId="0">
      <selection activeCell="AG8" sqref="AG8"/>
    </sheetView>
  </sheetViews>
  <sheetFormatPr defaultRowHeight="14.5" x14ac:dyDescent="0.35"/>
  <sheetData>
    <row r="1" spans="1:45" x14ac:dyDescent="0.35">
      <c r="A1" t="s">
        <v>11</v>
      </c>
      <c r="B1">
        <v>7.2749999999999995E-2</v>
      </c>
      <c r="C1" t="s">
        <v>16</v>
      </c>
    </row>
    <row r="2" spans="1:45" x14ac:dyDescent="0.35">
      <c r="A2" t="s">
        <v>12</v>
      </c>
    </row>
    <row r="4" spans="1:45" x14ac:dyDescent="0.35">
      <c r="A4" t="s">
        <v>8</v>
      </c>
      <c r="B4">
        <v>0</v>
      </c>
      <c r="F4" t="s">
        <v>8</v>
      </c>
      <c r="G4">
        <v>5</v>
      </c>
      <c r="K4" t="s">
        <v>8</v>
      </c>
      <c r="L4">
        <v>9</v>
      </c>
      <c r="P4" t="s">
        <v>8</v>
      </c>
      <c r="Q4">
        <v>13</v>
      </c>
      <c r="U4" t="s">
        <v>8</v>
      </c>
      <c r="V4">
        <v>16</v>
      </c>
      <c r="Z4" t="s">
        <v>8</v>
      </c>
      <c r="AA4">
        <v>20</v>
      </c>
      <c r="AE4" t="s">
        <v>8</v>
      </c>
      <c r="AF4">
        <v>23</v>
      </c>
      <c r="AJ4" t="s">
        <v>8</v>
      </c>
      <c r="AK4">
        <v>27</v>
      </c>
      <c r="AO4" t="s">
        <v>8</v>
      </c>
      <c r="AP4">
        <v>30</v>
      </c>
    </row>
    <row r="5" spans="1:45" x14ac:dyDescent="0.35">
      <c r="A5" t="s">
        <v>9</v>
      </c>
      <c r="B5">
        <f>SUM(B4*24)</f>
        <v>0</v>
      </c>
      <c r="F5" t="s">
        <v>9</v>
      </c>
      <c r="G5">
        <f>SUM(G4*24)</f>
        <v>120</v>
      </c>
      <c r="K5" t="s">
        <v>9</v>
      </c>
      <c r="L5">
        <f>SUM(L4*24)</f>
        <v>216</v>
      </c>
      <c r="P5" t="s">
        <v>9</v>
      </c>
      <c r="Q5">
        <f>SUM(Q4*24)</f>
        <v>312</v>
      </c>
      <c r="U5" t="s">
        <v>9</v>
      </c>
      <c r="V5">
        <f>SUM(V4*24)</f>
        <v>384</v>
      </c>
      <c r="Z5" t="s">
        <v>9</v>
      </c>
      <c r="AA5">
        <f>SUM(AA4*24)</f>
        <v>480</v>
      </c>
      <c r="AE5" t="s">
        <v>9</v>
      </c>
      <c r="AF5">
        <f>SUM(AF4*24)</f>
        <v>552</v>
      </c>
      <c r="AJ5" t="s">
        <v>9</v>
      </c>
      <c r="AK5">
        <f>SUM(AK4*24)</f>
        <v>648</v>
      </c>
      <c r="AO5" t="s">
        <v>9</v>
      </c>
      <c r="AP5">
        <f>SUM(AP4*24)</f>
        <v>720</v>
      </c>
    </row>
    <row r="7" spans="1:45" x14ac:dyDescent="0.35">
      <c r="A7" t="s">
        <v>6</v>
      </c>
      <c r="C7" t="s">
        <v>14</v>
      </c>
      <c r="D7" t="s">
        <v>17</v>
      </c>
      <c r="E7" t="s">
        <v>15</v>
      </c>
      <c r="H7" t="s">
        <v>14</v>
      </c>
      <c r="I7" t="s">
        <v>17</v>
      </c>
      <c r="J7" t="s">
        <v>15</v>
      </c>
      <c r="M7" t="s">
        <v>14</v>
      </c>
      <c r="N7" t="s">
        <v>17</v>
      </c>
      <c r="O7" t="s">
        <v>15</v>
      </c>
      <c r="R7" t="s">
        <v>14</v>
      </c>
      <c r="S7" t="s">
        <v>17</v>
      </c>
      <c r="T7" t="s">
        <v>15</v>
      </c>
      <c r="W7" t="s">
        <v>14</v>
      </c>
      <c r="X7" t="s">
        <v>17</v>
      </c>
      <c r="Y7" t="s">
        <v>15</v>
      </c>
      <c r="AB7" t="s">
        <v>14</v>
      </c>
      <c r="AC7" t="s">
        <v>17</v>
      </c>
      <c r="AD7" t="s">
        <v>15</v>
      </c>
      <c r="AG7" t="s">
        <v>14</v>
      </c>
      <c r="AH7" t="s">
        <v>17</v>
      </c>
      <c r="AI7" t="s">
        <v>15</v>
      </c>
      <c r="AL7" t="s">
        <v>14</v>
      </c>
      <c r="AM7" t="s">
        <v>17</v>
      </c>
      <c r="AN7" t="s">
        <v>15</v>
      </c>
      <c r="AQ7" t="s">
        <v>14</v>
      </c>
      <c r="AR7" t="s">
        <v>17</v>
      </c>
      <c r="AS7" t="s">
        <v>15</v>
      </c>
    </row>
    <row r="8" spans="1:45" x14ac:dyDescent="0.35">
      <c r="B8">
        <v>1</v>
      </c>
      <c r="C8">
        <f>AVERAGE(Data!C5:D5)</f>
        <v>0</v>
      </c>
      <c r="D8">
        <f>SUM(0.07275*(1+COS(RADIANS(C8))))</f>
        <v>0.14549999999999999</v>
      </c>
      <c r="E8">
        <f>SUM(D8*1000)</f>
        <v>145.5</v>
      </c>
      <c r="G8">
        <v>1</v>
      </c>
      <c r="H8">
        <f>AVERAGE(Data!H5:I5)</f>
        <v>0</v>
      </c>
      <c r="I8">
        <f>SUM(0.07275*(1+COS(RADIANS(H8))))</f>
        <v>0.14549999999999999</v>
      </c>
      <c r="J8">
        <f>SUM(I8*1000)</f>
        <v>145.5</v>
      </c>
      <c r="L8">
        <v>1</v>
      </c>
      <c r="M8">
        <f>AVERAGE(Data!M5:N5)</f>
        <v>0</v>
      </c>
      <c r="N8">
        <f>SUM(0.07275*(1+COS(RADIANS(M8))))</f>
        <v>0.14549999999999999</v>
      </c>
      <c r="O8">
        <f>SUM(N8*1000)</f>
        <v>145.5</v>
      </c>
      <c r="Q8">
        <v>1</v>
      </c>
      <c r="R8">
        <f>AVERAGE(Data!R5:S5)</f>
        <v>0</v>
      </c>
      <c r="S8">
        <f>SUM(0.07275*(1+COS(RADIANS(R8))))</f>
        <v>0.14549999999999999</v>
      </c>
      <c r="T8">
        <f>SUM(S8*1000)</f>
        <v>145.5</v>
      </c>
      <c r="V8">
        <v>1</v>
      </c>
      <c r="W8">
        <f>AVERAGE(Data!W5:X5)</f>
        <v>0</v>
      </c>
      <c r="X8">
        <f>SUM(0.07275*(1+COS(RADIANS(W8))))</f>
        <v>0.14549999999999999</v>
      </c>
      <c r="Y8">
        <f>SUM(X8*1000)</f>
        <v>145.5</v>
      </c>
      <c r="AA8">
        <v>1</v>
      </c>
      <c r="AB8">
        <f>AVERAGE(Data!AB5:AC5)</f>
        <v>23.8</v>
      </c>
      <c r="AC8">
        <f>SUM(0.07275*(1+COS(RADIANS(AB8))))</f>
        <v>0.13931331583607476</v>
      </c>
      <c r="AD8">
        <f>SUM(AC8*1000)</f>
        <v>139.31331583607476</v>
      </c>
      <c r="AF8">
        <v>1</v>
      </c>
      <c r="AG8">
        <f>AVERAGE(Data!AG5:AH5)</f>
        <v>0</v>
      </c>
      <c r="AH8">
        <f>SUM(0.07275*(1+COS(RADIANS(AG8))))</f>
        <v>0.14549999999999999</v>
      </c>
      <c r="AI8">
        <f>SUM(AH8*1000)</f>
        <v>145.5</v>
      </c>
      <c r="AK8">
        <v>1</v>
      </c>
      <c r="AL8">
        <f>AVERAGE(Data!AL5:AM5)</f>
        <v>0</v>
      </c>
      <c r="AM8">
        <f>SUM(0.07275*(1+COS(RADIANS(AL8))))</f>
        <v>0.14549999999999999</v>
      </c>
      <c r="AN8">
        <f>SUM(AM8*1000)</f>
        <v>145.5</v>
      </c>
      <c r="AP8">
        <v>1</v>
      </c>
      <c r="AQ8">
        <f>AVERAGE(Data!AQ5:AR5)</f>
        <v>0</v>
      </c>
      <c r="AR8">
        <f>SUM(0.07275*(1+COS(RADIANS(AQ8))))</f>
        <v>0.14549999999999999</v>
      </c>
      <c r="AS8">
        <f>SUM(AR8*1000)</f>
        <v>145.5</v>
      </c>
    </row>
    <row r="9" spans="1:45" x14ac:dyDescent="0.35">
      <c r="B9">
        <v>2</v>
      </c>
      <c r="C9">
        <f>AVERAGE(Data!C6:D6)</f>
        <v>0</v>
      </c>
      <c r="D9">
        <f>SUM(0.07275*(1+COS(RADIANS(C9))))</f>
        <v>0.14549999999999999</v>
      </c>
      <c r="E9">
        <f t="shared" ref="E9:E18" si="0">SUM(D9*1000)</f>
        <v>145.5</v>
      </c>
      <c r="G9">
        <v>2</v>
      </c>
      <c r="H9">
        <f>AVERAGE(Data!H6:I6)</f>
        <v>0</v>
      </c>
      <c r="I9">
        <f>SUM(0.07275*(1+COS(RADIANS(H9))))</f>
        <v>0.14549999999999999</v>
      </c>
      <c r="J9">
        <f t="shared" ref="J9:J18" si="1">SUM(I9*1000)</f>
        <v>145.5</v>
      </c>
      <c r="L9">
        <v>2</v>
      </c>
      <c r="M9">
        <f>AVERAGE(Data!M6:N6)</f>
        <v>0</v>
      </c>
      <c r="N9">
        <f>SUM(0.07275*(1+COS(RADIANS(M9))))</f>
        <v>0.14549999999999999</v>
      </c>
      <c r="O9">
        <f t="shared" ref="O9:O18" si="2">SUM(N9*1000)</f>
        <v>145.5</v>
      </c>
      <c r="Q9">
        <v>2</v>
      </c>
      <c r="R9">
        <f>AVERAGE(Data!R6:S6)</f>
        <v>0</v>
      </c>
      <c r="S9">
        <f>SUM(0.07275*(1+COS(RADIANS(R9))))</f>
        <v>0.14549999999999999</v>
      </c>
      <c r="T9">
        <f t="shared" ref="T9:T18" si="3">SUM(S9*1000)</f>
        <v>145.5</v>
      </c>
      <c r="V9">
        <v>2</v>
      </c>
      <c r="W9">
        <f>AVERAGE(Data!W6:X6)</f>
        <v>0</v>
      </c>
      <c r="X9">
        <f>SUM(0.07275*(1+COS(RADIANS(W9))))</f>
        <v>0.14549999999999999</v>
      </c>
      <c r="Y9">
        <f t="shared" ref="Y9:Y18" si="4">SUM(X9*1000)</f>
        <v>145.5</v>
      </c>
      <c r="AA9">
        <v>2</v>
      </c>
      <c r="AB9">
        <f>AVERAGE(Data!AB6:AC6)</f>
        <v>0</v>
      </c>
      <c r="AC9">
        <f>SUM(0.07275*(1+COS(RADIANS(AB9))))</f>
        <v>0.14549999999999999</v>
      </c>
      <c r="AD9">
        <f t="shared" ref="AD9:AD18" si="5">SUM(AC9*1000)</f>
        <v>145.5</v>
      </c>
      <c r="AF9">
        <v>2</v>
      </c>
      <c r="AG9">
        <f>AVERAGE(Data!AG6:AH6)</f>
        <v>0</v>
      </c>
      <c r="AH9">
        <f>SUM(0.07275*(1+COS(RADIANS(AG9))))</f>
        <v>0.14549999999999999</v>
      </c>
      <c r="AI9">
        <f t="shared" ref="AI9:AI18" si="6">SUM(AH9*1000)</f>
        <v>145.5</v>
      </c>
      <c r="AK9">
        <v>2</v>
      </c>
      <c r="AL9">
        <f>AVERAGE(Data!AL6:AM6)</f>
        <v>0</v>
      </c>
      <c r="AM9">
        <f>SUM(0.07275*(1+COS(RADIANS(AL9))))</f>
        <v>0.14549999999999999</v>
      </c>
      <c r="AN9">
        <f t="shared" ref="AN9:AN18" si="7">SUM(AM9*1000)</f>
        <v>145.5</v>
      </c>
      <c r="AP9">
        <v>2</v>
      </c>
      <c r="AQ9">
        <f>AVERAGE(Data!AQ6:AR6)</f>
        <v>0</v>
      </c>
      <c r="AR9">
        <f>SUM(0.07275*(1+COS(RADIANS(AQ9))))</f>
        <v>0.14549999999999999</v>
      </c>
      <c r="AS9">
        <f t="shared" ref="AS9:AS18" si="8">SUM(AR9*1000)</f>
        <v>145.5</v>
      </c>
    </row>
    <row r="10" spans="1:45" x14ac:dyDescent="0.35">
      <c r="B10">
        <v>3</v>
      </c>
      <c r="C10">
        <f>AVERAGE(Data!C7:D7)</f>
        <v>0</v>
      </c>
      <c r="D10">
        <f t="shared" ref="D10:D15" si="9">SUM(0.07275*(1+COS(RADIANS(C10))))</f>
        <v>0.14549999999999999</v>
      </c>
      <c r="E10">
        <f t="shared" si="0"/>
        <v>145.5</v>
      </c>
      <c r="G10">
        <v>3</v>
      </c>
      <c r="H10">
        <f>AVERAGE(Data!H7:I7)</f>
        <v>0</v>
      </c>
      <c r="I10">
        <f t="shared" ref="I10:I15" si="10">SUM(0.07275*(1+COS(RADIANS(H10))))</f>
        <v>0.14549999999999999</v>
      </c>
      <c r="J10">
        <f t="shared" si="1"/>
        <v>145.5</v>
      </c>
      <c r="L10">
        <v>3</v>
      </c>
      <c r="M10">
        <f>AVERAGE(Data!M7:N7)</f>
        <v>0</v>
      </c>
      <c r="N10">
        <f t="shared" ref="N10:N15" si="11">SUM(0.07275*(1+COS(RADIANS(M10))))</f>
        <v>0.14549999999999999</v>
      </c>
      <c r="O10">
        <f t="shared" si="2"/>
        <v>145.5</v>
      </c>
      <c r="Q10">
        <v>3</v>
      </c>
      <c r="R10">
        <f>AVERAGE(Data!R7:S7)</f>
        <v>0</v>
      </c>
      <c r="S10">
        <f t="shared" ref="S10:S15" si="12">SUM(0.07275*(1+COS(RADIANS(R10))))</f>
        <v>0.14549999999999999</v>
      </c>
      <c r="T10">
        <f t="shared" si="3"/>
        <v>145.5</v>
      </c>
      <c r="V10">
        <v>3</v>
      </c>
      <c r="W10">
        <f>AVERAGE(Data!W7:X7)</f>
        <v>0</v>
      </c>
      <c r="X10">
        <f t="shared" ref="X10:X15" si="13">SUM(0.07275*(1+COS(RADIANS(W10))))</f>
        <v>0.14549999999999999</v>
      </c>
      <c r="Y10">
        <f t="shared" si="4"/>
        <v>145.5</v>
      </c>
      <c r="AA10">
        <v>3</v>
      </c>
      <c r="AB10">
        <f>AVERAGE(Data!AB7:AC7)</f>
        <v>0</v>
      </c>
      <c r="AC10">
        <f t="shared" ref="AC10:AC15" si="14">SUM(0.07275*(1+COS(RADIANS(AB10))))</f>
        <v>0.14549999999999999</v>
      </c>
      <c r="AD10">
        <f t="shared" si="5"/>
        <v>145.5</v>
      </c>
      <c r="AF10">
        <v>3</v>
      </c>
      <c r="AG10">
        <f>AVERAGE(Data!AG7:AH7)</f>
        <v>0</v>
      </c>
      <c r="AH10">
        <f t="shared" ref="AH10:AH15" si="15">SUM(0.07275*(1+COS(RADIANS(AG10))))</f>
        <v>0.14549999999999999</v>
      </c>
      <c r="AI10">
        <f t="shared" si="6"/>
        <v>145.5</v>
      </c>
      <c r="AK10">
        <v>3</v>
      </c>
      <c r="AL10">
        <f>AVERAGE(Data!AL7:AM7)</f>
        <v>0</v>
      </c>
      <c r="AM10">
        <f t="shared" ref="AM10:AM15" si="16">SUM(0.07275*(1+COS(RADIANS(AL10))))</f>
        <v>0.14549999999999999</v>
      </c>
      <c r="AN10">
        <f t="shared" si="7"/>
        <v>145.5</v>
      </c>
      <c r="AP10">
        <v>3</v>
      </c>
      <c r="AQ10">
        <f>AVERAGE(Data!AQ7:AR7)</f>
        <v>0</v>
      </c>
      <c r="AR10">
        <f t="shared" ref="AR10:AR15" si="17">SUM(0.07275*(1+COS(RADIANS(AQ10))))</f>
        <v>0.14549999999999999</v>
      </c>
      <c r="AS10">
        <f t="shared" si="8"/>
        <v>145.5</v>
      </c>
    </row>
    <row r="11" spans="1:45" x14ac:dyDescent="0.35">
      <c r="B11">
        <v>4</v>
      </c>
      <c r="C11">
        <f>AVERAGE(Data!C8:D8)</f>
        <v>0</v>
      </c>
      <c r="D11">
        <f t="shared" si="9"/>
        <v>0.14549999999999999</v>
      </c>
      <c r="E11">
        <f t="shared" si="0"/>
        <v>145.5</v>
      </c>
      <c r="G11">
        <v>4</v>
      </c>
      <c r="H11">
        <f>AVERAGE(Data!H8:I8)</f>
        <v>0</v>
      </c>
      <c r="I11">
        <f t="shared" si="10"/>
        <v>0.14549999999999999</v>
      </c>
      <c r="J11">
        <f t="shared" si="1"/>
        <v>145.5</v>
      </c>
      <c r="L11">
        <v>4</v>
      </c>
      <c r="M11">
        <f>AVERAGE(Data!M8:N8)</f>
        <v>0</v>
      </c>
      <c r="N11">
        <f t="shared" si="11"/>
        <v>0.14549999999999999</v>
      </c>
      <c r="O11">
        <f t="shared" si="2"/>
        <v>145.5</v>
      </c>
      <c r="Q11">
        <v>4</v>
      </c>
      <c r="R11">
        <f>AVERAGE(Data!R8:S8)</f>
        <v>0</v>
      </c>
      <c r="S11">
        <f t="shared" si="12"/>
        <v>0.14549999999999999</v>
      </c>
      <c r="T11">
        <f t="shared" si="3"/>
        <v>145.5</v>
      </c>
      <c r="V11">
        <v>4</v>
      </c>
      <c r="W11">
        <f>AVERAGE(Data!W8:X8)</f>
        <v>0</v>
      </c>
      <c r="X11">
        <f t="shared" si="13"/>
        <v>0.14549999999999999</v>
      </c>
      <c r="Y11">
        <f t="shared" si="4"/>
        <v>145.5</v>
      </c>
      <c r="AA11">
        <v>4</v>
      </c>
      <c r="AB11">
        <f>AVERAGE(Data!AB8:AC8)</f>
        <v>0</v>
      </c>
      <c r="AC11">
        <f t="shared" si="14"/>
        <v>0.14549999999999999</v>
      </c>
      <c r="AD11">
        <f t="shared" si="5"/>
        <v>145.5</v>
      </c>
      <c r="AF11">
        <v>4</v>
      </c>
      <c r="AG11">
        <f>AVERAGE(Data!AG8:AH8)</f>
        <v>0</v>
      </c>
      <c r="AH11">
        <f t="shared" si="15"/>
        <v>0.14549999999999999</v>
      </c>
      <c r="AI11">
        <f t="shared" si="6"/>
        <v>145.5</v>
      </c>
      <c r="AK11">
        <v>4</v>
      </c>
      <c r="AL11">
        <f>AVERAGE(Data!AL8:AM8)</f>
        <v>0</v>
      </c>
      <c r="AM11">
        <f t="shared" si="16"/>
        <v>0.14549999999999999</v>
      </c>
      <c r="AN11">
        <f t="shared" si="7"/>
        <v>145.5</v>
      </c>
      <c r="AP11">
        <v>4</v>
      </c>
      <c r="AQ11">
        <f>AVERAGE(Data!AQ8:AR8)</f>
        <v>16.850000000000001</v>
      </c>
      <c r="AR11">
        <f t="shared" si="17"/>
        <v>0.14237661735467338</v>
      </c>
      <c r="AS11">
        <f t="shared" si="8"/>
        <v>142.37661735467339</v>
      </c>
    </row>
    <row r="12" spans="1:45" x14ac:dyDescent="0.35">
      <c r="B12">
        <v>5</v>
      </c>
      <c r="C12">
        <f>AVERAGE(Data!C9:D9)</f>
        <v>0</v>
      </c>
      <c r="D12">
        <f t="shared" si="9"/>
        <v>0.14549999999999999</v>
      </c>
      <c r="E12">
        <f t="shared" si="0"/>
        <v>145.5</v>
      </c>
      <c r="G12">
        <v>5</v>
      </c>
      <c r="H12">
        <f>AVERAGE(Data!H9:I9)</f>
        <v>0</v>
      </c>
      <c r="I12">
        <f t="shared" si="10"/>
        <v>0.14549999999999999</v>
      </c>
      <c r="J12">
        <f t="shared" si="1"/>
        <v>145.5</v>
      </c>
      <c r="L12">
        <v>5</v>
      </c>
      <c r="M12">
        <f>AVERAGE(Data!M9:N9)</f>
        <v>0</v>
      </c>
      <c r="N12">
        <f t="shared" si="11"/>
        <v>0.14549999999999999</v>
      </c>
      <c r="O12">
        <f t="shared" si="2"/>
        <v>145.5</v>
      </c>
      <c r="Q12">
        <v>5</v>
      </c>
      <c r="R12">
        <f>AVERAGE(Data!R9:S9)</f>
        <v>0</v>
      </c>
      <c r="S12">
        <f t="shared" si="12"/>
        <v>0.14549999999999999</v>
      </c>
      <c r="T12">
        <f t="shared" si="3"/>
        <v>145.5</v>
      </c>
      <c r="V12">
        <v>5</v>
      </c>
      <c r="W12">
        <f>AVERAGE(Data!W9:X9)</f>
        <v>0</v>
      </c>
      <c r="X12">
        <f t="shared" si="13"/>
        <v>0.14549999999999999</v>
      </c>
      <c r="Y12">
        <f t="shared" si="4"/>
        <v>145.5</v>
      </c>
      <c r="AA12">
        <v>5</v>
      </c>
      <c r="AB12">
        <f>AVERAGE(Data!AB9:AC9)</f>
        <v>0</v>
      </c>
      <c r="AC12">
        <f t="shared" si="14"/>
        <v>0.14549999999999999</v>
      </c>
      <c r="AD12">
        <f t="shared" si="5"/>
        <v>145.5</v>
      </c>
      <c r="AF12">
        <v>5</v>
      </c>
      <c r="AG12">
        <f>AVERAGE(Data!AG9:AH9)</f>
        <v>0</v>
      </c>
      <c r="AH12">
        <f t="shared" si="15"/>
        <v>0.14549999999999999</v>
      </c>
      <c r="AI12">
        <f t="shared" si="6"/>
        <v>145.5</v>
      </c>
      <c r="AK12">
        <v>5</v>
      </c>
      <c r="AL12">
        <f>AVERAGE(Data!AL9:AM9)</f>
        <v>0</v>
      </c>
      <c r="AM12">
        <f t="shared" si="16"/>
        <v>0.14549999999999999</v>
      </c>
      <c r="AN12">
        <f t="shared" si="7"/>
        <v>145.5</v>
      </c>
      <c r="AP12">
        <v>5</v>
      </c>
      <c r="AQ12">
        <f>AVERAGE(Data!AQ9:AR9)</f>
        <v>0</v>
      </c>
      <c r="AR12">
        <f t="shared" si="17"/>
        <v>0.14549999999999999</v>
      </c>
      <c r="AS12">
        <f t="shared" si="8"/>
        <v>145.5</v>
      </c>
    </row>
    <row r="13" spans="1:45" x14ac:dyDescent="0.35">
      <c r="B13">
        <v>6</v>
      </c>
      <c r="C13">
        <f>AVERAGE(Data!C10:D10)</f>
        <v>0</v>
      </c>
      <c r="D13">
        <f t="shared" si="9"/>
        <v>0.14549999999999999</v>
      </c>
      <c r="E13">
        <f t="shared" si="0"/>
        <v>145.5</v>
      </c>
      <c r="G13">
        <v>6</v>
      </c>
      <c r="H13">
        <f>AVERAGE(Data!H10:I10)</f>
        <v>0</v>
      </c>
      <c r="I13">
        <f t="shared" si="10"/>
        <v>0.14549999999999999</v>
      </c>
      <c r="J13">
        <f t="shared" si="1"/>
        <v>145.5</v>
      </c>
      <c r="L13">
        <v>6</v>
      </c>
      <c r="M13">
        <f>AVERAGE(Data!M10:N10)</f>
        <v>0</v>
      </c>
      <c r="N13">
        <f t="shared" si="11"/>
        <v>0.14549999999999999</v>
      </c>
      <c r="O13">
        <f t="shared" si="2"/>
        <v>145.5</v>
      </c>
      <c r="Q13">
        <v>6</v>
      </c>
      <c r="R13">
        <f>AVERAGE(Data!R10:S10)</f>
        <v>0</v>
      </c>
      <c r="S13">
        <f t="shared" si="12"/>
        <v>0.14549999999999999</v>
      </c>
      <c r="T13">
        <f t="shared" si="3"/>
        <v>145.5</v>
      </c>
      <c r="V13">
        <v>6</v>
      </c>
      <c r="W13">
        <f>AVERAGE(Data!W10:X10)</f>
        <v>0</v>
      </c>
      <c r="X13">
        <f t="shared" si="13"/>
        <v>0.14549999999999999</v>
      </c>
      <c r="Y13">
        <f t="shared" si="4"/>
        <v>145.5</v>
      </c>
      <c r="AA13">
        <v>6</v>
      </c>
      <c r="AB13">
        <f>AVERAGE(Data!AB10:AC10)</f>
        <v>0</v>
      </c>
      <c r="AC13">
        <f t="shared" si="14"/>
        <v>0.14549999999999999</v>
      </c>
      <c r="AD13">
        <f t="shared" si="5"/>
        <v>145.5</v>
      </c>
      <c r="AF13">
        <v>6</v>
      </c>
      <c r="AG13">
        <f>AVERAGE(Data!AG10:AH10)</f>
        <v>17.850000000000001</v>
      </c>
      <c r="AH13">
        <f t="shared" si="15"/>
        <v>0.14199797946978421</v>
      </c>
      <c r="AI13">
        <f t="shared" si="6"/>
        <v>141.99797946978421</v>
      </c>
      <c r="AK13">
        <v>6</v>
      </c>
      <c r="AL13">
        <f>AVERAGE(Data!AL10:AM10)</f>
        <v>18.95</v>
      </c>
      <c r="AM13">
        <f t="shared" si="16"/>
        <v>0.14155711931458437</v>
      </c>
      <c r="AN13">
        <f t="shared" si="7"/>
        <v>141.55711931458436</v>
      </c>
      <c r="AP13">
        <v>6</v>
      </c>
      <c r="AQ13">
        <f>AVERAGE(Data!AQ10:AR10)</f>
        <v>16.899999999999999</v>
      </c>
      <c r="AR13">
        <f t="shared" si="17"/>
        <v>0.14235818824019095</v>
      </c>
      <c r="AS13">
        <f t="shared" si="8"/>
        <v>142.35818824019094</v>
      </c>
    </row>
    <row r="14" spans="1:45" x14ac:dyDescent="0.35">
      <c r="B14">
        <v>7</v>
      </c>
      <c r="C14">
        <f>AVERAGE(Data!C11:D11)</f>
        <v>0</v>
      </c>
      <c r="D14">
        <f t="shared" si="9"/>
        <v>0.14549999999999999</v>
      </c>
      <c r="E14">
        <f t="shared" si="0"/>
        <v>145.5</v>
      </c>
      <c r="G14">
        <v>7</v>
      </c>
      <c r="H14">
        <f>AVERAGE(Data!H11:I11)</f>
        <v>0</v>
      </c>
      <c r="I14">
        <f t="shared" si="10"/>
        <v>0.14549999999999999</v>
      </c>
      <c r="J14">
        <f t="shared" si="1"/>
        <v>145.5</v>
      </c>
      <c r="L14">
        <v>7</v>
      </c>
      <c r="M14">
        <f>AVERAGE(Data!M11:N11)</f>
        <v>0</v>
      </c>
      <c r="N14">
        <f t="shared" si="11"/>
        <v>0.14549999999999999</v>
      </c>
      <c r="O14">
        <f t="shared" si="2"/>
        <v>145.5</v>
      </c>
      <c r="Q14">
        <v>7</v>
      </c>
      <c r="R14">
        <f>AVERAGE(Data!R11:S11)</f>
        <v>0</v>
      </c>
      <c r="S14">
        <f t="shared" si="12"/>
        <v>0.14549999999999999</v>
      </c>
      <c r="T14">
        <f t="shared" si="3"/>
        <v>145.5</v>
      </c>
      <c r="V14">
        <v>7</v>
      </c>
      <c r="W14">
        <f>AVERAGE(Data!W11:X11)</f>
        <v>20.350000000000001</v>
      </c>
      <c r="X14">
        <f t="shared" si="13"/>
        <v>0.1409593683364759</v>
      </c>
      <c r="Y14">
        <f t="shared" si="4"/>
        <v>140.9593683364759</v>
      </c>
      <c r="AA14">
        <v>7</v>
      </c>
      <c r="AB14">
        <f>AVERAGE(Data!AB11:AC11)</f>
        <v>0</v>
      </c>
      <c r="AC14">
        <f t="shared" si="14"/>
        <v>0.14549999999999999</v>
      </c>
      <c r="AD14">
        <f t="shared" si="5"/>
        <v>145.5</v>
      </c>
      <c r="AF14">
        <v>7</v>
      </c>
      <c r="AG14">
        <f>AVERAGE(Data!AG11:AH11)</f>
        <v>16.55</v>
      </c>
      <c r="AH14">
        <f t="shared" si="15"/>
        <v>0.14248607805552826</v>
      </c>
      <c r="AI14">
        <f t="shared" si="6"/>
        <v>142.48607805552825</v>
      </c>
      <c r="AK14">
        <v>7</v>
      </c>
      <c r="AL14">
        <f>AVERAGE(Data!AL11:AM11)</f>
        <v>0</v>
      </c>
      <c r="AM14">
        <f t="shared" si="16"/>
        <v>0.14549999999999999</v>
      </c>
      <c r="AN14">
        <f t="shared" si="7"/>
        <v>145.5</v>
      </c>
      <c r="AP14">
        <v>7</v>
      </c>
      <c r="AQ14">
        <f>AVERAGE(Data!AQ11:AR11)</f>
        <v>0</v>
      </c>
      <c r="AR14">
        <f t="shared" si="17"/>
        <v>0.14549999999999999</v>
      </c>
      <c r="AS14">
        <f t="shared" si="8"/>
        <v>145.5</v>
      </c>
    </row>
    <row r="15" spans="1:45" x14ac:dyDescent="0.35">
      <c r="B15">
        <v>8</v>
      </c>
      <c r="C15">
        <f>AVERAGE(Data!C12:D12)</f>
        <v>0</v>
      </c>
      <c r="D15">
        <f t="shared" si="9"/>
        <v>0.14549999999999999</v>
      </c>
      <c r="E15">
        <f t="shared" si="0"/>
        <v>145.5</v>
      </c>
      <c r="G15">
        <v>8</v>
      </c>
      <c r="H15">
        <f>AVERAGE(Data!H12:I12)</f>
        <v>0</v>
      </c>
      <c r="I15">
        <f t="shared" si="10"/>
        <v>0.14549999999999999</v>
      </c>
      <c r="J15">
        <f t="shared" si="1"/>
        <v>145.5</v>
      </c>
      <c r="L15">
        <v>8</v>
      </c>
      <c r="M15">
        <f>AVERAGE(Data!M12:N12)</f>
        <v>0</v>
      </c>
      <c r="N15">
        <f t="shared" si="11"/>
        <v>0.14549999999999999</v>
      </c>
      <c r="O15">
        <f t="shared" si="2"/>
        <v>145.5</v>
      </c>
      <c r="Q15">
        <v>8</v>
      </c>
      <c r="R15">
        <f>AVERAGE(Data!R12:S12)</f>
        <v>0</v>
      </c>
      <c r="S15">
        <f t="shared" si="12"/>
        <v>0.14549999999999999</v>
      </c>
      <c r="T15">
        <f t="shared" si="3"/>
        <v>145.5</v>
      </c>
      <c r="V15">
        <v>8</v>
      </c>
      <c r="W15">
        <f>AVERAGE(Data!W12:X12)</f>
        <v>0</v>
      </c>
      <c r="X15">
        <f t="shared" si="13"/>
        <v>0.14549999999999999</v>
      </c>
      <c r="Y15">
        <f t="shared" si="4"/>
        <v>145.5</v>
      </c>
      <c r="AA15">
        <v>8</v>
      </c>
      <c r="AB15">
        <f>AVERAGE(Data!AB12:AC12)</f>
        <v>0</v>
      </c>
      <c r="AC15">
        <f t="shared" si="14"/>
        <v>0.14549999999999999</v>
      </c>
      <c r="AD15">
        <f t="shared" si="5"/>
        <v>145.5</v>
      </c>
      <c r="AF15">
        <v>8</v>
      </c>
      <c r="AG15">
        <f>AVERAGE(Data!AG12:AH12)</f>
        <v>0</v>
      </c>
      <c r="AH15">
        <f t="shared" si="15"/>
        <v>0.14549999999999999</v>
      </c>
      <c r="AI15">
        <f t="shared" si="6"/>
        <v>145.5</v>
      </c>
      <c r="AK15">
        <v>8</v>
      </c>
      <c r="AL15">
        <f>AVERAGE(Data!AL12:AM12)</f>
        <v>17.3</v>
      </c>
      <c r="AM15">
        <f t="shared" si="16"/>
        <v>0.14220884816382851</v>
      </c>
      <c r="AN15">
        <f t="shared" si="7"/>
        <v>142.20884816382849</v>
      </c>
      <c r="AP15">
        <v>8</v>
      </c>
      <c r="AQ15">
        <f>AVERAGE(Data!AQ12:AR12)</f>
        <v>0</v>
      </c>
      <c r="AR15">
        <f t="shared" si="17"/>
        <v>0.14549999999999999</v>
      </c>
      <c r="AS15">
        <f t="shared" si="8"/>
        <v>145.5</v>
      </c>
    </row>
    <row r="16" spans="1:45" x14ac:dyDescent="0.35">
      <c r="B16">
        <v>9</v>
      </c>
      <c r="C16">
        <f>AVERAGE(Data!C13:D13)</f>
        <v>0</v>
      </c>
      <c r="D16">
        <f>SUM(0.07275*(1+COS(RADIANS(C16))))</f>
        <v>0.14549999999999999</v>
      </c>
      <c r="E16">
        <f t="shared" si="0"/>
        <v>145.5</v>
      </c>
      <c r="G16">
        <v>9</v>
      </c>
      <c r="H16">
        <f>AVERAGE(Data!H13:I13)</f>
        <v>0</v>
      </c>
      <c r="I16">
        <f>SUM(0.07275*(1+COS(RADIANS(H16))))</f>
        <v>0.14549999999999999</v>
      </c>
      <c r="J16">
        <f t="shared" si="1"/>
        <v>145.5</v>
      </c>
      <c r="L16">
        <v>9</v>
      </c>
      <c r="M16">
        <f>AVERAGE(Data!M13:N13)</f>
        <v>0</v>
      </c>
      <c r="N16">
        <f>SUM(0.07275*(1+COS(RADIANS(M16))))</f>
        <v>0.14549999999999999</v>
      </c>
      <c r="O16">
        <f t="shared" si="2"/>
        <v>145.5</v>
      </c>
      <c r="Q16">
        <v>9</v>
      </c>
      <c r="R16">
        <f>AVERAGE(Data!R13:S13)</f>
        <v>0</v>
      </c>
      <c r="S16">
        <f>SUM(0.07275*(1+COS(RADIANS(R16))))</f>
        <v>0.14549999999999999</v>
      </c>
      <c r="T16">
        <f t="shared" si="3"/>
        <v>145.5</v>
      </c>
      <c r="V16">
        <v>9</v>
      </c>
      <c r="W16">
        <f>AVERAGE(Data!W13:X13)</f>
        <v>0</v>
      </c>
      <c r="X16">
        <f>SUM(0.07275*(1+COS(RADIANS(W16))))</f>
        <v>0.14549999999999999</v>
      </c>
      <c r="Y16">
        <f t="shared" si="4"/>
        <v>145.5</v>
      </c>
      <c r="AA16">
        <v>9</v>
      </c>
      <c r="AB16">
        <f>AVERAGE(Data!AB13:AC13)</f>
        <v>0</v>
      </c>
      <c r="AC16">
        <f>SUM(0.07275*(1+COS(RADIANS(AB16))))</f>
        <v>0.14549999999999999</v>
      </c>
      <c r="AD16">
        <f t="shared" si="5"/>
        <v>145.5</v>
      </c>
      <c r="AF16">
        <v>9</v>
      </c>
      <c r="AG16">
        <f>AVERAGE(Data!AG13:AH13)</f>
        <v>0</v>
      </c>
      <c r="AH16">
        <f>SUM(0.07275*(1+COS(RADIANS(AG16))))</f>
        <v>0.14549999999999999</v>
      </c>
      <c r="AI16">
        <f t="shared" si="6"/>
        <v>145.5</v>
      </c>
      <c r="AK16">
        <v>9</v>
      </c>
      <c r="AL16">
        <f>AVERAGE(Data!AL13:AM13)</f>
        <v>17.05</v>
      </c>
      <c r="AM16">
        <f>SUM(0.07275*(1+COS(RADIANS(AL16))))</f>
        <v>0.14230258289510342</v>
      </c>
      <c r="AN16">
        <f t="shared" si="7"/>
        <v>142.30258289510343</v>
      </c>
      <c r="AP16">
        <v>9</v>
      </c>
      <c r="AQ16">
        <f>AVERAGE(Data!AQ13:AR13)</f>
        <v>15.25</v>
      </c>
      <c r="AR16">
        <f>SUM(0.07275*(1+COS(RADIANS(AQ16))))</f>
        <v>0.14293827780854612</v>
      </c>
      <c r="AS16">
        <f t="shared" si="8"/>
        <v>142.93827780854613</v>
      </c>
    </row>
    <row r="17" spans="1:45" x14ac:dyDescent="0.35">
      <c r="C17" t="s">
        <v>13</v>
      </c>
      <c r="D17">
        <f>AVERAGE(D8:D16)</f>
        <v>0.14549999999999999</v>
      </c>
      <c r="E17">
        <f>SUM(D17*1000)</f>
        <v>145.5</v>
      </c>
      <c r="H17" t="s">
        <v>13</v>
      </c>
      <c r="I17">
        <f>AVERAGE(I8:I16)</f>
        <v>0.14549999999999999</v>
      </c>
      <c r="J17">
        <f>SUM(I17*1000)</f>
        <v>145.5</v>
      </c>
      <c r="M17" t="s">
        <v>13</v>
      </c>
      <c r="N17">
        <f>AVERAGE(N8:N16)</f>
        <v>0.14549999999999999</v>
      </c>
      <c r="O17">
        <f>SUM(N17*1000)</f>
        <v>145.5</v>
      </c>
      <c r="R17" t="s">
        <v>13</v>
      </c>
      <c r="S17">
        <f>AVERAGE(S8:S16)</f>
        <v>0.14549999999999999</v>
      </c>
      <c r="T17">
        <f>SUM(S17*1000)</f>
        <v>145.5</v>
      </c>
      <c r="W17" t="s">
        <v>13</v>
      </c>
      <c r="X17">
        <f>AVERAGE(X8:X16)</f>
        <v>0.14499548537071952</v>
      </c>
      <c r="Y17">
        <f>SUM(X17*1000)</f>
        <v>144.99548537071951</v>
      </c>
      <c r="AB17" t="s">
        <v>13</v>
      </c>
      <c r="AC17">
        <f>AVERAGE(AC8:AC16)</f>
        <v>0.14481259064845273</v>
      </c>
      <c r="AD17">
        <f>SUM(AC17*1000)</f>
        <v>144.81259064845273</v>
      </c>
      <c r="AG17" t="s">
        <v>13</v>
      </c>
      <c r="AH17">
        <f>AVERAGE(AH8:AH16)</f>
        <v>0.14477600639170138</v>
      </c>
      <c r="AI17">
        <f>SUM(AH17*1000)</f>
        <v>144.77600639170137</v>
      </c>
      <c r="AL17" t="s">
        <v>13</v>
      </c>
      <c r="AM17">
        <f>AVERAGE(AM8:AM16)</f>
        <v>0.14434095004150183</v>
      </c>
      <c r="AN17">
        <f>SUM(AM17*1000)</f>
        <v>144.34095004150183</v>
      </c>
      <c r="AQ17" t="s">
        <v>13</v>
      </c>
      <c r="AR17">
        <f>AVERAGE(AR8:AR16)</f>
        <v>0.14451923148926782</v>
      </c>
      <c r="AS17">
        <f>SUM(AR17*1000)</f>
        <v>144.51923148926781</v>
      </c>
    </row>
    <row r="18" spans="1:45" x14ac:dyDescent="0.35">
      <c r="C18" t="s">
        <v>18</v>
      </c>
      <c r="D18">
        <f>_xlfn.STDEV.P(D8:D16)</f>
        <v>0</v>
      </c>
      <c r="E18">
        <f t="shared" si="0"/>
        <v>0</v>
      </c>
      <c r="H18" t="s">
        <v>18</v>
      </c>
      <c r="I18">
        <f>_xlfn.STDEV.P(I8:I16)</f>
        <v>0</v>
      </c>
      <c r="J18">
        <f t="shared" si="1"/>
        <v>0</v>
      </c>
      <c r="M18" t="s">
        <v>18</v>
      </c>
      <c r="N18">
        <f>_xlfn.STDEV.P(N8:N16)</f>
        <v>0</v>
      </c>
      <c r="O18">
        <f t="shared" si="2"/>
        <v>0</v>
      </c>
      <c r="R18" t="s">
        <v>18</v>
      </c>
      <c r="S18">
        <f>_xlfn.STDEV.P(S8:S16)</f>
        <v>0</v>
      </c>
      <c r="T18">
        <f t="shared" si="3"/>
        <v>0</v>
      </c>
      <c r="W18" t="s">
        <v>18</v>
      </c>
      <c r="X18">
        <f>_xlfn.STDEV.P(X8:X16)</f>
        <v>1.4269828622881047E-3</v>
      </c>
      <c r="Y18">
        <f t="shared" si="4"/>
        <v>1.4269828622881047</v>
      </c>
      <c r="AB18" t="s">
        <v>18</v>
      </c>
      <c r="AC18">
        <f>_xlfn.STDEV.P(AC8:AC16)</f>
        <v>1.9442872557204258E-3</v>
      </c>
      <c r="AD18">
        <f t="shared" si="5"/>
        <v>1.9442872557204258</v>
      </c>
      <c r="AG18" t="s">
        <v>18</v>
      </c>
      <c r="AH18">
        <f>_xlfn.STDEV.P(AH8:AH16)</f>
        <v>1.359345127368562E-3</v>
      </c>
      <c r="AI18">
        <f t="shared" si="6"/>
        <v>1.3593451273685619</v>
      </c>
      <c r="AL18" t="s">
        <v>18</v>
      </c>
      <c r="AM18">
        <f>_xlfn.STDEV.P(AM8:AM16)</f>
        <v>1.6502825816673489E-3</v>
      </c>
      <c r="AN18">
        <f t="shared" si="7"/>
        <v>1.650282581667349</v>
      </c>
      <c r="AQ18" t="s">
        <v>18</v>
      </c>
      <c r="AR18">
        <f>_xlfn.STDEV.P(AR8:AR16)</f>
        <v>1.3956981138322807E-3</v>
      </c>
      <c r="AS18">
        <f t="shared" si="8"/>
        <v>1.3956981138322808</v>
      </c>
    </row>
    <row r="20" spans="1:45" x14ac:dyDescent="0.35">
      <c r="A20" t="s">
        <v>7</v>
      </c>
    </row>
    <row r="21" spans="1:45" x14ac:dyDescent="0.35">
      <c r="B21">
        <v>1</v>
      </c>
      <c r="C21">
        <f>AVERAGE(Data!C22:D22)</f>
        <v>55.35</v>
      </c>
      <c r="D21">
        <f>SUM(0.07275*(1+COS(RADIANS(C21))))</f>
        <v>0.11411287464091768</v>
      </c>
      <c r="E21">
        <f>SUM(D21*1000)</f>
        <v>114.11287464091768</v>
      </c>
      <c r="F21">
        <f>COS(C21)</f>
        <v>0.3635991279932228</v>
      </c>
      <c r="G21">
        <v>1</v>
      </c>
      <c r="H21">
        <f>AVERAGE(Data!H22:I22)</f>
        <v>52.6</v>
      </c>
      <c r="I21">
        <f>SUM(0.07275*(1+COS(RADIANS(H21))))</f>
        <v>0.1169365923398691</v>
      </c>
      <c r="J21">
        <f>SUM(I21*1000)</f>
        <v>116.93659233986909</v>
      </c>
      <c r="L21">
        <v>1</v>
      </c>
      <c r="M21">
        <f>AVERAGE(Data!M22:N22)</f>
        <v>59.3</v>
      </c>
      <c r="N21">
        <f>SUM(0.07275*(1+COS(RADIANS(M21))))</f>
        <v>0.10989199727806932</v>
      </c>
      <c r="O21">
        <f>SUM(N21*1000)</f>
        <v>109.89199727806933</v>
      </c>
      <c r="Q21">
        <v>1</v>
      </c>
      <c r="R21">
        <f>AVERAGE(Data!R22:S22)</f>
        <v>78.05</v>
      </c>
      <c r="S21">
        <f>SUM(0.07275*(1+COS(RADIANS(R21))))</f>
        <v>8.781347073304252E-2</v>
      </c>
      <c r="T21">
        <f>SUM(S21*1000)</f>
        <v>87.813470733042521</v>
      </c>
      <c r="V21">
        <v>1</v>
      </c>
      <c r="W21">
        <f>AVERAGE(Data!W22:X22)</f>
        <v>84.85</v>
      </c>
      <c r="X21">
        <f>SUM(0.07275*(1+COS(RADIANS(W21))))</f>
        <v>7.9280292639762023E-2</v>
      </c>
      <c r="Y21">
        <f>SUM(X21*1000)</f>
        <v>79.280292639762024</v>
      </c>
      <c r="AA21">
        <v>1</v>
      </c>
      <c r="AB21">
        <f>AVERAGE(Data!AB22:AC22)</f>
        <v>85.6</v>
      </c>
      <c r="AC21">
        <f>SUM(0.07275*(1+COS(RADIANS(AB21))))</f>
        <v>7.8331309296226073E-2</v>
      </c>
      <c r="AD21">
        <f>SUM(AC21*1000)</f>
        <v>78.331309296226067</v>
      </c>
      <c r="AF21">
        <v>1</v>
      </c>
      <c r="AG21">
        <f>AVERAGE(Data!AG22:AH22)</f>
        <v>92.6</v>
      </c>
      <c r="AH21">
        <f>SUM(0.07275*(1+COS(RADIANS(AG21))))</f>
        <v>6.9449842613596796E-2</v>
      </c>
      <c r="AI21">
        <f>SUM(AH21*1000)</f>
        <v>69.4498426135968</v>
      </c>
      <c r="AK21">
        <v>1</v>
      </c>
      <c r="AL21">
        <f>AVERAGE(Data!AL22:AM22)</f>
        <v>94.050000000000011</v>
      </c>
      <c r="AM21">
        <f>SUM(0.07275*(1+COS(RADIANS(AL21))))</f>
        <v>6.7611886773507601E-2</v>
      </c>
      <c r="AN21">
        <f>SUM(AM21*1000)</f>
        <v>67.611886773507607</v>
      </c>
      <c r="AP21">
        <v>1</v>
      </c>
      <c r="AQ21">
        <f>AVERAGE(Data!AQ22:AR22)</f>
        <v>94</v>
      </c>
      <c r="AR21">
        <f>SUM(0.07275*(1+COS(RADIANS(AQ21))))</f>
        <v>6.7675216535114879E-2</v>
      </c>
      <c r="AS21">
        <f>SUM(AR21*1000)</f>
        <v>67.675216535114885</v>
      </c>
    </row>
    <row r="22" spans="1:45" x14ac:dyDescent="0.35">
      <c r="B22">
        <v>2</v>
      </c>
      <c r="C22">
        <f>AVERAGE(Data!C23:D23)</f>
        <v>51.95</v>
      </c>
      <c r="D22">
        <f>SUM(0.07275*(1+COS(RADIANS(C22))))</f>
        <v>0.11758938319678597</v>
      </c>
      <c r="E22">
        <f t="shared" ref="E22:E30" si="18">SUM(D22*1000)</f>
        <v>117.58938319678597</v>
      </c>
      <c r="F22">
        <f>COS(C22)</f>
        <v>-0.11347625733197936</v>
      </c>
      <c r="G22">
        <v>2</v>
      </c>
      <c r="H22">
        <f>AVERAGE(Data!H23:I23)</f>
        <v>57.3</v>
      </c>
      <c r="I22">
        <f>SUM(0.07275*(1+COS(RADIANS(H22))))</f>
        <v>0.1120524833147494</v>
      </c>
      <c r="J22">
        <f t="shared" ref="J22:J30" si="19">SUM(I22*1000)</f>
        <v>112.0524833147494</v>
      </c>
      <c r="L22">
        <v>2</v>
      </c>
      <c r="M22">
        <f>AVERAGE(Data!M23:N23)</f>
        <v>54.4</v>
      </c>
      <c r="N22">
        <f>SUM(0.07275*(1+COS(RADIANS(M22))))</f>
        <v>0.11509944607894279</v>
      </c>
      <c r="O22">
        <f t="shared" ref="O22:O30" si="20">SUM(N22*1000)</f>
        <v>115.09944607894279</v>
      </c>
      <c r="Q22">
        <v>2</v>
      </c>
      <c r="R22">
        <f>AVERAGE(Data!R23:S23)</f>
        <v>72.150000000000006</v>
      </c>
      <c r="S22">
        <f>SUM(0.07275*(1+COS(RADIANS(R22))))</f>
        <v>9.5049772181624234E-2</v>
      </c>
      <c r="T22">
        <f t="shared" ref="T22:T30" si="21">SUM(S22*1000)</f>
        <v>95.049772181624235</v>
      </c>
      <c r="V22">
        <v>2</v>
      </c>
      <c r="W22">
        <f>AVERAGE(Data!W23:X23)</f>
        <v>79.650000000000006</v>
      </c>
      <c r="X22">
        <f>SUM(0.07275*(1+COS(RADIANS(W22))))</f>
        <v>8.5820319460154754E-2</v>
      </c>
      <c r="Y22">
        <f t="shared" ref="Y22:Y30" si="22">SUM(X22*1000)</f>
        <v>85.820319460154749</v>
      </c>
      <c r="AA22">
        <v>2</v>
      </c>
      <c r="AB22">
        <f>AVERAGE(Data!AB23:AC23)</f>
        <v>90.949999999999989</v>
      </c>
      <c r="AC22">
        <f>SUM(0.07275*(1+COS(RADIANS(AB22))))</f>
        <v>7.1543814589345014E-2</v>
      </c>
      <c r="AD22">
        <f t="shared" ref="AD22:AD30" si="23">SUM(AC22*1000)</f>
        <v>71.543814589345018</v>
      </c>
      <c r="AF22">
        <v>2</v>
      </c>
      <c r="AG22">
        <f>AVERAGE(Data!AG23:AH23)</f>
        <v>90.4</v>
      </c>
      <c r="AH22">
        <f>SUM(0.07275*(1+COS(RADIANS(AG22))))</f>
        <v>7.2242113313323281E-2</v>
      </c>
      <c r="AI22">
        <f t="shared" ref="AI22:AI30" si="24">SUM(AH22*1000)</f>
        <v>72.242113313323287</v>
      </c>
      <c r="AK22">
        <v>2</v>
      </c>
      <c r="AL22">
        <f>AVERAGE(Data!AL23:AM23)</f>
        <v>94.85</v>
      </c>
      <c r="AM22">
        <f>SUM(0.07275*(1+COS(RADIANS(AL22))))</f>
        <v>6.6599175527605095E-2</v>
      </c>
      <c r="AN22">
        <f t="shared" ref="AN22:AN30" si="25">SUM(AM22*1000)</f>
        <v>66.599175527605098</v>
      </c>
      <c r="AP22">
        <v>2</v>
      </c>
      <c r="AQ22">
        <f>AVERAGE(Data!AQ23:AR23)</f>
        <v>92.8</v>
      </c>
      <c r="AR22">
        <f>SUM(0.07275*(1+COS(RADIANS(AQ22))))</f>
        <v>6.9196179247369136E-2</v>
      </c>
      <c r="AS22">
        <f t="shared" ref="AS22:AS30" si="26">SUM(AR22*1000)</f>
        <v>69.19617924736913</v>
      </c>
    </row>
    <row r="23" spans="1:45" x14ac:dyDescent="0.35">
      <c r="B23">
        <v>3</v>
      </c>
      <c r="C23">
        <f>AVERAGE(Data!C24:D24)</f>
        <v>40.700000000000003</v>
      </c>
      <c r="D23">
        <f t="shared" ref="D23:D28" si="27">SUM(0.07275*(1+COS(RADIANS(C23))))</f>
        <v>0.12790427295837917</v>
      </c>
      <c r="E23">
        <f t="shared" si="18"/>
        <v>127.90427295837917</v>
      </c>
      <c r="G23">
        <v>3</v>
      </c>
      <c r="H23">
        <f>AVERAGE(Data!H24:I24)</f>
        <v>54.900000000000006</v>
      </c>
      <c r="I23">
        <f t="shared" ref="I23:I28" si="28">SUM(0.07275*(1+COS(RADIANS(H23))))</f>
        <v>0.11458163208614849</v>
      </c>
      <c r="J23">
        <f t="shared" si="19"/>
        <v>114.58163208614849</v>
      </c>
      <c r="L23">
        <v>3</v>
      </c>
      <c r="M23">
        <f>AVERAGE(Data!M24:N24)</f>
        <v>56.7</v>
      </c>
      <c r="N23">
        <f t="shared" ref="N23:N28" si="29">SUM(0.07275*(1+COS(RADIANS(M23))))</f>
        <v>0.11269141000936408</v>
      </c>
      <c r="O23">
        <f t="shared" si="20"/>
        <v>112.69141000936409</v>
      </c>
      <c r="Q23">
        <v>3</v>
      </c>
      <c r="R23">
        <f>AVERAGE(Data!R24:S24)</f>
        <v>46.5</v>
      </c>
      <c r="S23">
        <f t="shared" ref="S23:S28" si="30">SUM(0.07275*(1+COS(RADIANS(R23))))</f>
        <v>0.12282779538172059</v>
      </c>
      <c r="T23">
        <f t="shared" si="21"/>
        <v>122.82779538172059</v>
      </c>
      <c r="V23">
        <v>3</v>
      </c>
      <c r="W23">
        <f>AVERAGE(Data!W24:X24)</f>
        <v>86.800000000000011</v>
      </c>
      <c r="X23">
        <f t="shared" ref="X23:X28" si="31">SUM(0.07275*(1+COS(RADIANS(W23))))</f>
        <v>7.6811014488252644E-2</v>
      </c>
      <c r="Y23">
        <f t="shared" si="22"/>
        <v>76.811014488252638</v>
      </c>
      <c r="AA23">
        <v>3</v>
      </c>
      <c r="AB23">
        <f>AVERAGE(Data!AB24:AC24)</f>
        <v>81.699999999999989</v>
      </c>
      <c r="AC23">
        <f t="shared" ref="AC23:AC28" si="32">SUM(0.07275*(1+COS(RADIANS(AB23))))</f>
        <v>8.3251913622820806E-2</v>
      </c>
      <c r="AD23">
        <f t="shared" si="23"/>
        <v>83.251913622820808</v>
      </c>
      <c r="AF23">
        <v>3</v>
      </c>
      <c r="AG23">
        <f>AVERAGE(Data!AG24:AH24)</f>
        <v>87.65</v>
      </c>
      <c r="AH23">
        <f t="shared" ref="AH23:AH28" si="33">SUM(0.07275*(1+COS(RADIANS(AG23))))</f>
        <v>7.5733021993622002E-2</v>
      </c>
      <c r="AI23">
        <f t="shared" si="24"/>
        <v>75.733021993622003</v>
      </c>
      <c r="AK23">
        <v>3</v>
      </c>
      <c r="AL23">
        <f>AVERAGE(Data!AL24:AM24)</f>
        <v>91.95</v>
      </c>
      <c r="AM23">
        <f t="shared" ref="AM23:AM28" si="34">SUM(0.07275*(1+COS(RADIANS(AL23))))</f>
        <v>7.0274510250967301E-2</v>
      </c>
      <c r="AN23">
        <f t="shared" si="25"/>
        <v>70.274510250967296</v>
      </c>
      <c r="AP23">
        <v>3</v>
      </c>
      <c r="AQ23">
        <f>AVERAGE(Data!AQ24:AR24)</f>
        <v>92.95</v>
      </c>
      <c r="AR23">
        <f t="shared" ref="AR23:AR28" si="35">SUM(0.07275*(1+COS(RADIANS(AQ23))))</f>
        <v>6.9005959970747793E-2</v>
      </c>
      <c r="AS23">
        <f t="shared" si="26"/>
        <v>69.005959970747796</v>
      </c>
    </row>
    <row r="24" spans="1:45" x14ac:dyDescent="0.35">
      <c r="B24">
        <v>4</v>
      </c>
      <c r="C24">
        <f>AVERAGE(Data!C25:D25)</f>
        <v>42.400000000000006</v>
      </c>
      <c r="D24">
        <f t="shared" si="27"/>
        <v>0.12647262603053303</v>
      </c>
      <c r="E24">
        <f t="shared" si="18"/>
        <v>126.47262603053302</v>
      </c>
      <c r="G24">
        <v>4</v>
      </c>
      <c r="H24">
        <f>AVERAGE(Data!H25:I25)</f>
        <v>59.900000000000006</v>
      </c>
      <c r="I24">
        <f t="shared" si="28"/>
        <v>0.10923490612835052</v>
      </c>
      <c r="J24">
        <f t="shared" si="19"/>
        <v>109.23490612835052</v>
      </c>
      <c r="L24">
        <v>4</v>
      </c>
      <c r="M24">
        <f>AVERAGE(Data!M25:N25)</f>
        <v>60.75</v>
      </c>
      <c r="N24">
        <f t="shared" si="29"/>
        <v>0.10829719531890347</v>
      </c>
      <c r="O24">
        <f t="shared" si="20"/>
        <v>108.29719531890348</v>
      </c>
      <c r="Q24">
        <v>4</v>
      </c>
      <c r="R24">
        <f>AVERAGE(Data!R25:S25)</f>
        <v>76.400000000000006</v>
      </c>
      <c r="S24">
        <f t="shared" si="30"/>
        <v>8.9856588728213407E-2</v>
      </c>
      <c r="T24">
        <f t="shared" si="21"/>
        <v>89.85658872821341</v>
      </c>
      <c r="V24">
        <v>4</v>
      </c>
      <c r="W24">
        <f>AVERAGE(Data!W25:X25)</f>
        <v>81.5</v>
      </c>
      <c r="X24">
        <f t="shared" si="31"/>
        <v>8.3503134659679151E-2</v>
      </c>
      <c r="Y24">
        <f t="shared" si="22"/>
        <v>83.503134659679148</v>
      </c>
      <c r="AA24">
        <v>4</v>
      </c>
      <c r="AB24">
        <f>AVERAGE(Data!AB25:AC25)</f>
        <v>89.25</v>
      </c>
      <c r="AC24">
        <f t="shared" si="32"/>
        <v>7.3702268077815311E-2</v>
      </c>
      <c r="AD24">
        <f t="shared" si="23"/>
        <v>73.702268077815305</v>
      </c>
      <c r="AF24">
        <v>4</v>
      </c>
      <c r="AG24">
        <f>AVERAGE(Data!AG25:AH25)</f>
        <v>85.85</v>
      </c>
      <c r="AH24">
        <f t="shared" si="33"/>
        <v>7.8014760962791307E-2</v>
      </c>
      <c r="AI24">
        <f t="shared" si="24"/>
        <v>78.014760962791314</v>
      </c>
      <c r="AK24">
        <v>4</v>
      </c>
      <c r="AL24">
        <f>AVERAGE(Data!AL25:AM25)</f>
        <v>92.3</v>
      </c>
      <c r="AM24">
        <f t="shared" si="34"/>
        <v>6.9830412093256286E-2</v>
      </c>
      <c r="AN24">
        <f t="shared" si="25"/>
        <v>69.830412093256285</v>
      </c>
      <c r="AP24">
        <v>4</v>
      </c>
      <c r="AQ24">
        <f>AVERAGE(Data!AQ25:AR25)</f>
        <v>93.9</v>
      </c>
      <c r="AR24">
        <f t="shared" si="35"/>
        <v>6.7801887604103189E-2</v>
      </c>
      <c r="AS24">
        <f t="shared" si="26"/>
        <v>67.801887604103186</v>
      </c>
    </row>
    <row r="25" spans="1:45" x14ac:dyDescent="0.35">
      <c r="B25">
        <v>5</v>
      </c>
      <c r="C25">
        <f>AVERAGE(Data!C26:D26)</f>
        <v>39.65</v>
      </c>
      <c r="D25">
        <f t="shared" si="27"/>
        <v>0.128764349349482</v>
      </c>
      <c r="E25">
        <f t="shared" si="18"/>
        <v>128.76434934948199</v>
      </c>
      <c r="G25">
        <v>5</v>
      </c>
      <c r="H25">
        <f>AVERAGE(Data!H26:I26)</f>
        <v>57.65</v>
      </c>
      <c r="I25">
        <f t="shared" si="28"/>
        <v>0.11167778119901534</v>
      </c>
      <c r="J25">
        <f t="shared" si="19"/>
        <v>111.67778119901534</v>
      </c>
      <c r="L25">
        <v>5</v>
      </c>
      <c r="M25">
        <f>AVERAGE(Data!M26:N26)</f>
        <v>62.25</v>
      </c>
      <c r="N25">
        <f t="shared" si="29"/>
        <v>0.10662345635365185</v>
      </c>
      <c r="O25">
        <f t="shared" si="20"/>
        <v>106.62345635365185</v>
      </c>
      <c r="Q25">
        <v>5</v>
      </c>
      <c r="R25">
        <f>AVERAGE(Data!R26:S26)</f>
        <v>80.150000000000006</v>
      </c>
      <c r="S25">
        <f t="shared" si="30"/>
        <v>8.5195296293645209E-2</v>
      </c>
      <c r="T25">
        <f t="shared" si="21"/>
        <v>85.195296293645214</v>
      </c>
      <c r="V25">
        <v>5</v>
      </c>
      <c r="W25">
        <f>AVERAGE(Data!W26:X26)</f>
        <v>82.6</v>
      </c>
      <c r="X25">
        <f t="shared" si="31"/>
        <v>8.2119879651017691E-2</v>
      </c>
      <c r="Y25">
        <f t="shared" si="22"/>
        <v>82.119879651017698</v>
      </c>
      <c r="AA25">
        <v>5</v>
      </c>
      <c r="AB25">
        <f>AVERAGE(Data!AB26:AC26)</f>
        <v>84.199999999999989</v>
      </c>
      <c r="AC25">
        <f t="shared" si="32"/>
        <v>8.0101845620059356E-2</v>
      </c>
      <c r="AD25">
        <f t="shared" si="23"/>
        <v>80.10184562005935</v>
      </c>
      <c r="AF25">
        <v>5</v>
      </c>
      <c r="AG25">
        <f>AVERAGE(Data!AG26:AH26)</f>
        <v>94.9</v>
      </c>
      <c r="AH25">
        <f t="shared" si="33"/>
        <v>6.6535918841756497E-2</v>
      </c>
      <c r="AI25">
        <f t="shared" si="24"/>
        <v>66.535918841756498</v>
      </c>
      <c r="AK25">
        <v>5</v>
      </c>
      <c r="AL25">
        <f>AVERAGE(Data!AL26:AM26)</f>
        <v>90.25</v>
      </c>
      <c r="AM25">
        <f t="shared" si="34"/>
        <v>7.2432569249534687E-2</v>
      </c>
      <c r="AN25">
        <f t="shared" si="25"/>
        <v>72.43256924953468</v>
      </c>
      <c r="AP25">
        <v>5</v>
      </c>
      <c r="AQ25">
        <f>AVERAGE(Data!AQ26:AR26)</f>
        <v>94.95</v>
      </c>
      <c r="AR25">
        <f t="shared" si="35"/>
        <v>6.6472666888201068E-2</v>
      </c>
      <c r="AS25">
        <f t="shared" si="26"/>
        <v>66.472666888201061</v>
      </c>
    </row>
    <row r="26" spans="1:45" x14ac:dyDescent="0.35">
      <c r="B26">
        <v>6</v>
      </c>
      <c r="C26">
        <f>AVERAGE(Data!C27:D27)</f>
        <v>41.05</v>
      </c>
      <c r="D26">
        <f t="shared" si="27"/>
        <v>0.12761345026602741</v>
      </c>
      <c r="E26">
        <f t="shared" si="18"/>
        <v>127.61345026602741</v>
      </c>
      <c r="G26">
        <v>6</v>
      </c>
      <c r="H26">
        <f>AVERAGE(Data!H27:I27)</f>
        <v>50.45</v>
      </c>
      <c r="I26">
        <f t="shared" si="28"/>
        <v>0.11907366052845356</v>
      </c>
      <c r="J26">
        <f t="shared" si="19"/>
        <v>119.07366052845356</v>
      </c>
      <c r="L26">
        <v>6</v>
      </c>
      <c r="M26">
        <f>AVERAGE(Data!M27:N27)</f>
        <v>56.65</v>
      </c>
      <c r="N26">
        <f t="shared" si="29"/>
        <v>0.11274445715403321</v>
      </c>
      <c r="O26">
        <f t="shared" si="20"/>
        <v>112.74445715403321</v>
      </c>
      <c r="Q26">
        <v>6</v>
      </c>
      <c r="R26">
        <f>AVERAGE(Data!R27:S27)</f>
        <v>77.5</v>
      </c>
      <c r="S26">
        <f t="shared" si="30"/>
        <v>8.8495981913996977E-2</v>
      </c>
      <c r="T26">
        <f t="shared" si="21"/>
        <v>88.495981913996971</v>
      </c>
      <c r="V26">
        <v>6</v>
      </c>
      <c r="W26">
        <f>AVERAGE(Data!W27:X27)</f>
        <v>84.8</v>
      </c>
      <c r="X26">
        <f t="shared" si="31"/>
        <v>7.9343520209388493E-2</v>
      </c>
      <c r="Y26">
        <f t="shared" si="22"/>
        <v>79.343520209388487</v>
      </c>
      <c r="AA26">
        <v>6</v>
      </c>
      <c r="AB26">
        <f>AVERAGE(Data!AB27:AC27)</f>
        <v>92.65</v>
      </c>
      <c r="AC26">
        <f t="shared" si="32"/>
        <v>6.9386422881479975E-2</v>
      </c>
      <c r="AD26">
        <f t="shared" si="23"/>
        <v>69.386422881479973</v>
      </c>
      <c r="AF26">
        <v>6</v>
      </c>
      <c r="AG26">
        <f>AVERAGE(Data!AG27:AH27)</f>
        <v>91.8</v>
      </c>
      <c r="AH26">
        <f t="shared" si="33"/>
        <v>7.0464867277066162E-2</v>
      </c>
      <c r="AI26">
        <f t="shared" si="24"/>
        <v>70.464867277066162</v>
      </c>
      <c r="AK26">
        <v>6</v>
      </c>
      <c r="AL26">
        <f>AVERAGE(Data!AL27:AM27)</f>
        <v>93.1</v>
      </c>
      <c r="AM26">
        <f t="shared" si="34"/>
        <v>6.8815766355357591E-2</v>
      </c>
      <c r="AN26">
        <f t="shared" si="25"/>
        <v>68.815766355357596</v>
      </c>
      <c r="AP26">
        <v>6</v>
      </c>
      <c r="AQ26">
        <f>AVERAGE(Data!AQ27:AR27)</f>
        <v>93.05</v>
      </c>
      <c r="AR26">
        <f t="shared" si="35"/>
        <v>6.8879161295435684E-2</v>
      </c>
      <c r="AS26">
        <f t="shared" si="26"/>
        <v>68.879161295435679</v>
      </c>
    </row>
    <row r="27" spans="1:45" x14ac:dyDescent="0.35">
      <c r="B27">
        <v>7</v>
      </c>
      <c r="C27">
        <f>AVERAGE(Data!C28:D28)</f>
        <v>47</v>
      </c>
      <c r="D27">
        <f t="shared" si="27"/>
        <v>0.12236538069454676</v>
      </c>
      <c r="E27">
        <f t="shared" si="18"/>
        <v>122.36538069454676</v>
      </c>
      <c r="G27">
        <v>7</v>
      </c>
      <c r="H27">
        <f>AVERAGE(Data!H28:I28)</f>
        <v>50.4</v>
      </c>
      <c r="I27">
        <f t="shared" si="28"/>
        <v>0.11912259525421717</v>
      </c>
      <c r="J27">
        <f t="shared" si="19"/>
        <v>119.12259525421717</v>
      </c>
      <c r="L27">
        <v>7</v>
      </c>
      <c r="M27">
        <f>AVERAGE(Data!M28:N28)</f>
        <v>62.05</v>
      </c>
      <c r="N27">
        <f t="shared" si="29"/>
        <v>0.10684798807361574</v>
      </c>
      <c r="O27">
        <f t="shared" si="20"/>
        <v>106.84798807361574</v>
      </c>
      <c r="Q27">
        <v>7</v>
      </c>
      <c r="R27">
        <f>AVERAGE(Data!R28:S28)</f>
        <v>72.400000000000006</v>
      </c>
      <c r="S27">
        <f t="shared" si="30"/>
        <v>9.4747409552094819E-2</v>
      </c>
      <c r="T27">
        <f t="shared" si="21"/>
        <v>94.747409552094823</v>
      </c>
      <c r="V27">
        <v>7</v>
      </c>
      <c r="W27">
        <f>AVERAGE(Data!W28:X28)</f>
        <v>86.25</v>
      </c>
      <c r="X27">
        <f t="shared" si="31"/>
        <v>7.750807765149291E-2</v>
      </c>
      <c r="Y27">
        <f t="shared" si="22"/>
        <v>77.508077651492911</v>
      </c>
      <c r="AA27">
        <v>7</v>
      </c>
      <c r="AB27">
        <f>AVERAGE(Data!AB28:AC28)</f>
        <v>92.25</v>
      </c>
      <c r="AC27">
        <f t="shared" si="32"/>
        <v>6.9893848403527761E-2</v>
      </c>
      <c r="AD27">
        <f t="shared" si="23"/>
        <v>69.893848403527755</v>
      </c>
      <c r="AF27">
        <v>7</v>
      </c>
      <c r="AG27">
        <f>AVERAGE(Data!AG28:AH28)</f>
        <v>97.699999999999989</v>
      </c>
      <c r="AH27">
        <f t="shared" si="33"/>
        <v>6.3002505010819262E-2</v>
      </c>
      <c r="AI27">
        <f t="shared" si="24"/>
        <v>63.002505010819263</v>
      </c>
      <c r="AK27">
        <v>7</v>
      </c>
      <c r="AL27">
        <f>AVERAGE(Data!AL28:AM28)</f>
        <v>92.85</v>
      </c>
      <c r="AM27">
        <f t="shared" si="34"/>
        <v>6.9132770051055142E-2</v>
      </c>
      <c r="AN27">
        <f t="shared" si="25"/>
        <v>69.132770051055147</v>
      </c>
      <c r="AP27">
        <v>7</v>
      </c>
      <c r="AQ27">
        <f>AVERAGE(Data!AQ28:AR28)</f>
        <v>92.95</v>
      </c>
      <c r="AR27">
        <f t="shared" si="35"/>
        <v>6.9005959970747793E-2</v>
      </c>
      <c r="AS27">
        <f t="shared" si="26"/>
        <v>69.005959970747796</v>
      </c>
    </row>
    <row r="28" spans="1:45" x14ac:dyDescent="0.35">
      <c r="B28">
        <v>8</v>
      </c>
      <c r="C28">
        <f>AVERAGE(Data!C29:D29)</f>
        <v>51.05</v>
      </c>
      <c r="D28">
        <f t="shared" si="27"/>
        <v>0.11848370286053461</v>
      </c>
      <c r="E28">
        <f t="shared" si="18"/>
        <v>118.48370286053461</v>
      </c>
      <c r="G28">
        <v>8</v>
      </c>
      <c r="H28">
        <f>AVERAGE(Data!H29:I29)</f>
        <v>47.7</v>
      </c>
      <c r="I28">
        <f t="shared" si="28"/>
        <v>0.121711660357836</v>
      </c>
      <c r="J28">
        <f t="shared" si="19"/>
        <v>121.711660357836</v>
      </c>
      <c r="L28">
        <v>8</v>
      </c>
      <c r="M28">
        <f>AVERAGE(Data!M29:N29)</f>
        <v>68.75</v>
      </c>
      <c r="N28">
        <f t="shared" si="29"/>
        <v>9.9117367285139285E-2</v>
      </c>
      <c r="O28">
        <f t="shared" si="20"/>
        <v>99.117367285139281</v>
      </c>
      <c r="Q28">
        <v>8</v>
      </c>
      <c r="R28">
        <f>AVERAGE(Data!R29:S29)</f>
        <v>64.900000000000006</v>
      </c>
      <c r="S28">
        <f t="shared" si="30"/>
        <v>0.10361050800472711</v>
      </c>
      <c r="T28">
        <f t="shared" si="21"/>
        <v>103.61050800472711</v>
      </c>
      <c r="V28">
        <v>8</v>
      </c>
      <c r="W28">
        <f>AVERAGE(Data!W29:X29)</f>
        <v>86.4</v>
      </c>
      <c r="X28">
        <f t="shared" si="31"/>
        <v>7.7318010295757536E-2</v>
      </c>
      <c r="Y28">
        <f t="shared" si="22"/>
        <v>77.318010295757531</v>
      </c>
      <c r="AA28">
        <v>8</v>
      </c>
      <c r="AB28">
        <f>AVERAGE(Data!AB29:AC29)</f>
        <v>92.4</v>
      </c>
      <c r="AC28">
        <f t="shared" si="32"/>
        <v>6.9703546191200727E-2</v>
      </c>
      <c r="AD28">
        <f t="shared" si="23"/>
        <v>69.703546191200729</v>
      </c>
      <c r="AF28">
        <v>8</v>
      </c>
      <c r="AG28">
        <f>AVERAGE(Data!AG29:AH29)</f>
        <v>96.050000000000011</v>
      </c>
      <c r="AH28">
        <f t="shared" si="33"/>
        <v>6.5082418634185221E-2</v>
      </c>
      <c r="AI28">
        <f t="shared" si="24"/>
        <v>65.082418634185217</v>
      </c>
      <c r="AK28">
        <v>8</v>
      </c>
      <c r="AL28">
        <f>AVERAGE(Data!AL29:AM29)</f>
        <v>92.7</v>
      </c>
      <c r="AM28">
        <f t="shared" si="34"/>
        <v>6.9323005710873478E-2</v>
      </c>
      <c r="AN28">
        <f t="shared" si="25"/>
        <v>69.323005710873474</v>
      </c>
      <c r="AP28">
        <v>8</v>
      </c>
      <c r="AQ28">
        <f>AVERAGE(Data!AQ29:AR29)</f>
        <v>90.85</v>
      </c>
      <c r="AR28">
        <f t="shared" si="35"/>
        <v>7.167077161200644E-2</v>
      </c>
      <c r="AS28">
        <f t="shared" si="26"/>
        <v>71.670771612006433</v>
      </c>
    </row>
    <row r="29" spans="1:45" x14ac:dyDescent="0.35">
      <c r="B29">
        <v>9</v>
      </c>
      <c r="C29">
        <f>AVERAGE(Data!C30:D30)</f>
        <v>51.15</v>
      </c>
      <c r="D29">
        <f>SUM(0.07275*(1+COS(RADIANS(C29))))</f>
        <v>0.11838488723685281</v>
      </c>
      <c r="E29">
        <f t="shared" si="18"/>
        <v>118.3848872368528</v>
      </c>
      <c r="G29">
        <v>9</v>
      </c>
      <c r="H29">
        <f>AVERAGE(Data!H30:I30)</f>
        <v>51.15</v>
      </c>
      <c r="I29">
        <f>SUM(0.07275*(1+COS(RADIANS(H29))))</f>
        <v>0.11838488723685281</v>
      </c>
      <c r="J29">
        <f t="shared" si="19"/>
        <v>118.3848872368528</v>
      </c>
      <c r="L29">
        <v>9</v>
      </c>
      <c r="M29">
        <f>AVERAGE(Data!M30:N30)</f>
        <v>63.95</v>
      </c>
      <c r="N29">
        <f>SUM(0.07275*(1+COS(RADIANS(M29))))</f>
        <v>0.10469854993306689</v>
      </c>
      <c r="O29">
        <f t="shared" si="20"/>
        <v>104.69854993306689</v>
      </c>
      <c r="Q29">
        <v>9</v>
      </c>
      <c r="R29">
        <f>AVERAGE(Data!R30:S30)</f>
        <v>72.099999999999994</v>
      </c>
      <c r="S29">
        <f>SUM(0.07275*(1+COS(RADIANS(R29))))</f>
        <v>9.5110193944935972E-2</v>
      </c>
      <c r="T29">
        <f t="shared" si="21"/>
        <v>95.110193944935972</v>
      </c>
      <c r="V29">
        <v>9</v>
      </c>
      <c r="W29">
        <f>AVERAGE(Data!W30:X30)</f>
        <v>82.1</v>
      </c>
      <c r="X29">
        <f>SUM(0.07275*(1+COS(RADIANS(W29))))</f>
        <v>8.2749090724202418E-2</v>
      </c>
      <c r="Y29">
        <f t="shared" si="22"/>
        <v>82.749090724202418</v>
      </c>
      <c r="AA29">
        <v>9</v>
      </c>
      <c r="AB29">
        <f>AVERAGE(Data!AB30:AC30)</f>
        <v>89.05</v>
      </c>
      <c r="AC29">
        <f>SUM(0.07275*(1+COS(RADIANS(AB29))))</f>
        <v>7.3956185410655004E-2</v>
      </c>
      <c r="AD29">
        <f t="shared" si="23"/>
        <v>73.95618541065501</v>
      </c>
      <c r="AF29">
        <v>9</v>
      </c>
      <c r="AG29">
        <f>AVERAGE(Data!AG30:AH30)</f>
        <v>93.45</v>
      </c>
      <c r="AH29">
        <f>SUM(0.07275*(1+COS(RADIANS(AG29))))</f>
        <v>6.8372088368608905E-2</v>
      </c>
      <c r="AI29">
        <f t="shared" si="24"/>
        <v>68.3720883686089</v>
      </c>
      <c r="AK29">
        <v>9</v>
      </c>
      <c r="AL29">
        <f>AVERAGE(Data!AL30:AM30)</f>
        <v>93.3</v>
      </c>
      <c r="AM29">
        <f>SUM(0.07275*(1+COS(RADIANS(AL29))))</f>
        <v>6.8562217038691475E-2</v>
      </c>
      <c r="AN29">
        <f t="shared" si="25"/>
        <v>68.562217038691472</v>
      </c>
      <c r="AP29">
        <v>9</v>
      </c>
      <c r="AQ29">
        <f>AVERAGE(Data!AQ30:AR30)</f>
        <v>92.699999999999989</v>
      </c>
      <c r="AR29">
        <f>SUM(0.07275*(1+COS(RADIANS(AQ29))))</f>
        <v>6.932300571087352E-2</v>
      </c>
      <c r="AS29">
        <f t="shared" si="26"/>
        <v>69.323005710873517</v>
      </c>
    </row>
    <row r="30" spans="1:45" x14ac:dyDescent="0.35">
      <c r="C30" t="s">
        <v>13</v>
      </c>
      <c r="D30">
        <f>AVERAGE(D21:D29)</f>
        <v>0.12241010302600659</v>
      </c>
      <c r="E30">
        <f t="shared" si="18"/>
        <v>122.4101030260066</v>
      </c>
      <c r="H30" t="s">
        <v>13</v>
      </c>
      <c r="I30">
        <f>AVERAGE(I21:I29)</f>
        <v>0.11586402204949915</v>
      </c>
      <c r="J30">
        <f t="shared" si="19"/>
        <v>115.86402204949916</v>
      </c>
      <c r="M30" t="s">
        <v>13</v>
      </c>
      <c r="N30">
        <f>AVERAGE(N21:N29)</f>
        <v>0.10844576305386519</v>
      </c>
      <c r="O30">
        <f t="shared" si="20"/>
        <v>108.44576305386519</v>
      </c>
      <c r="R30" t="s">
        <v>13</v>
      </c>
      <c r="S30">
        <f>AVERAGE(S21:S29)</f>
        <v>9.5856335192666745E-2</v>
      </c>
      <c r="T30">
        <f t="shared" si="21"/>
        <v>95.856335192666748</v>
      </c>
      <c r="W30" t="s">
        <v>13</v>
      </c>
      <c r="X30">
        <f>AVERAGE(X21:X29)</f>
        <v>8.0494815531078637E-2</v>
      </c>
      <c r="Y30">
        <f t="shared" si="22"/>
        <v>80.494815531078643</v>
      </c>
      <c r="AB30" t="s">
        <v>13</v>
      </c>
      <c r="AC30">
        <f>AVERAGE(AC21:AC29)</f>
        <v>7.4430128232569989E-2</v>
      </c>
      <c r="AD30">
        <f t="shared" si="23"/>
        <v>74.430128232569984</v>
      </c>
      <c r="AG30" t="s">
        <v>13</v>
      </c>
      <c r="AH30">
        <f>AVERAGE(AH21:AH29)</f>
        <v>6.9877504112863253E-2</v>
      </c>
      <c r="AI30">
        <f t="shared" si="24"/>
        <v>69.877504112863249</v>
      </c>
      <c r="AL30" t="s">
        <v>13</v>
      </c>
      <c r="AM30">
        <f>AVERAGE(AM21:AM29)</f>
        <v>6.9175812561205405E-2</v>
      </c>
      <c r="AN30">
        <f t="shared" si="25"/>
        <v>69.175812561205404</v>
      </c>
      <c r="AQ30" t="s">
        <v>13</v>
      </c>
      <c r="AR30">
        <f>AVERAGE(AR21:AR29)</f>
        <v>6.8781200981622159E-2</v>
      </c>
      <c r="AS30">
        <f t="shared" si="26"/>
        <v>68.781200981622163</v>
      </c>
    </row>
    <row r="31" spans="1:45" x14ac:dyDescent="0.35">
      <c r="C31" t="s">
        <v>18</v>
      </c>
      <c r="D31">
        <f>_xlfn.STDEV.P(D21:D29)</f>
        <v>5.1407477221973473E-3</v>
      </c>
      <c r="E31">
        <f>SUM(D31*1000)</f>
        <v>5.1407477221973474</v>
      </c>
      <c r="H31" t="s">
        <v>18</v>
      </c>
      <c r="I31">
        <f>_xlfn.STDEV.P(I21:I29)</f>
        <v>3.9477456647321234E-3</v>
      </c>
      <c r="J31">
        <f>SUM(I31*1000)</f>
        <v>3.9477456647321234</v>
      </c>
      <c r="M31" t="s">
        <v>18</v>
      </c>
      <c r="N31">
        <f>_xlfn.STDEV.P(N21:N29)</f>
        <v>4.5925508891720276E-3</v>
      </c>
      <c r="O31">
        <f>SUM(N31*1000)</f>
        <v>4.5925508891720277</v>
      </c>
      <c r="R31" t="s">
        <v>18</v>
      </c>
      <c r="S31">
        <f>_xlfn.STDEV.P(S21:S29)</f>
        <v>1.0845075813497503E-2</v>
      </c>
      <c r="T31">
        <f>SUM(S31*1000)</f>
        <v>10.845075813497504</v>
      </c>
      <c r="W31" t="s">
        <v>18</v>
      </c>
      <c r="X31">
        <f>_xlfn.STDEV.P(X21:X29)</f>
        <v>2.9910458534557743E-3</v>
      </c>
      <c r="Y31">
        <f>SUM(X31*1000)</f>
        <v>2.9910458534557742</v>
      </c>
      <c r="AB31" t="s">
        <v>18</v>
      </c>
      <c r="AC31">
        <f>_xlfn.STDEV.P(AC21:AC29)</f>
        <v>4.7452206843283141E-3</v>
      </c>
      <c r="AD31">
        <f>SUM(AC31*1000)</f>
        <v>4.7452206843283138</v>
      </c>
      <c r="AG31" t="s">
        <v>18</v>
      </c>
      <c r="AH31">
        <f>_xlfn.STDEV.P(AH21:AH29)</f>
        <v>4.598456640815784E-3</v>
      </c>
      <c r="AI31">
        <f>SUM(AH31*1000)</f>
        <v>4.5984566408157841</v>
      </c>
      <c r="AL31" t="s">
        <v>18</v>
      </c>
      <c r="AM31">
        <f>_xlfn.STDEV.P(AM21:AM29)</f>
        <v>1.5583707580802838E-3</v>
      </c>
      <c r="AN31">
        <f>SUM(AM31*1000)</f>
        <v>1.5583707580802837</v>
      </c>
      <c r="AQ31" t="s">
        <v>18</v>
      </c>
      <c r="AR31">
        <f>_xlfn.STDEV.P(AR21:AR29)</f>
        <v>1.3514433901458463E-3</v>
      </c>
      <c r="AS31">
        <f>SUM(AR31*1000)</f>
        <v>1.3514433901458462</v>
      </c>
    </row>
    <row r="32" spans="1:45" ht="23" customHeight="1" x14ac:dyDescent="0.35">
      <c r="A32" t="s">
        <v>0</v>
      </c>
    </row>
    <row r="33" spans="2:45" x14ac:dyDescent="0.35">
      <c r="B33">
        <v>1</v>
      </c>
      <c r="C33">
        <f>AVERAGE(Data!C39:D39)</f>
        <v>96.699999999999989</v>
      </c>
      <c r="D33">
        <f>SUM(0.07275*(1+COS(RADIANS(C33))))</f>
        <v>6.4262203876023521E-2</v>
      </c>
      <c r="E33">
        <f>SUM(D33*1000)</f>
        <v>64.26220387602352</v>
      </c>
      <c r="G33">
        <v>1</v>
      </c>
      <c r="H33">
        <f>AVERAGE(Data!H39:I39)</f>
        <v>94</v>
      </c>
      <c r="I33">
        <f>SUM(0.07275*(1+COS(RADIANS(H33))))</f>
        <v>6.7675216535114879E-2</v>
      </c>
      <c r="J33">
        <f>SUM(I33*1000)</f>
        <v>67.675216535114885</v>
      </c>
      <c r="L33">
        <v>1</v>
      </c>
      <c r="M33">
        <f>AVERAGE(Data!M39:N39)</f>
        <v>102.5</v>
      </c>
      <c r="N33">
        <f>SUM(0.07275*(1+COS(RADIANS(M33))))</f>
        <v>5.7004018086003014E-2</v>
      </c>
      <c r="O33">
        <f>SUM(N33*1000)</f>
        <v>57.004018086003015</v>
      </c>
      <c r="Q33">
        <v>1</v>
      </c>
      <c r="R33">
        <f>AVERAGE(Data!R39:S39)</f>
        <v>104.1</v>
      </c>
      <c r="S33">
        <f>SUM(0.07275*(1+COS(RADIANS(R33))))</f>
        <v>5.5027007892566857E-2</v>
      </c>
      <c r="T33">
        <f>SUM(S33*1000)</f>
        <v>55.027007892566857</v>
      </c>
      <c r="V33">
        <v>1</v>
      </c>
      <c r="W33">
        <f>AVERAGE(Data!W39:X39)</f>
        <v>100.75</v>
      </c>
      <c r="X33">
        <f>SUM(0.07275*(1+COS(RADIANS(W33))))</f>
        <v>5.9180376380364545E-2</v>
      </c>
      <c r="Y33">
        <f>SUM(X33*1000)</f>
        <v>59.180376380364542</v>
      </c>
      <c r="AA33">
        <v>1</v>
      </c>
      <c r="AB33">
        <f>AVERAGE(Data!AB39:AC39)</f>
        <v>97.6</v>
      </c>
      <c r="AC33">
        <f>SUM(0.07275*(1+COS(RADIANS(AB33))))</f>
        <v>6.312834760879435E-2</v>
      </c>
      <c r="AD33">
        <f>SUM(AC33*1000)</f>
        <v>63.12834760879435</v>
      </c>
      <c r="AF33">
        <v>1</v>
      </c>
      <c r="AG33">
        <f>AVERAGE(Data!AG39:AH39)</f>
        <v>108.2</v>
      </c>
      <c r="AH33">
        <f>SUM(0.07275*(1+COS(RADIANS(AG33))))</f>
        <v>5.0027634678235081E-2</v>
      </c>
      <c r="AI33">
        <f>SUM(AH33*1000)</f>
        <v>50.027634678235081</v>
      </c>
      <c r="AK33">
        <v>1</v>
      </c>
      <c r="AL33">
        <f>AVERAGE(Data!AL39:AM39)</f>
        <v>103.35</v>
      </c>
      <c r="AM33">
        <f>SUM(0.07275*(1+COS(RADIANS(AL33))))</f>
        <v>5.5952104424018628E-2</v>
      </c>
      <c r="AN33">
        <f>SUM(AM33*1000)</f>
        <v>55.952104424018628</v>
      </c>
      <c r="AP33">
        <v>1</v>
      </c>
      <c r="AQ33">
        <f>AVERAGE(Data!AQ39:AR39)</f>
        <v>100.65</v>
      </c>
      <c r="AR33">
        <f>SUM(0.07275*(1+COS(RADIANS(AQ33))))</f>
        <v>5.9305141367389562E-2</v>
      </c>
      <c r="AS33">
        <f>SUM(AR33*1000)</f>
        <v>59.30514136738956</v>
      </c>
    </row>
    <row r="34" spans="2:45" x14ac:dyDescent="0.35">
      <c r="B34">
        <v>2</v>
      </c>
      <c r="C34">
        <f>AVERAGE(Data!C40:D40)</f>
        <v>95</v>
      </c>
      <c r="D34">
        <f t="shared" ref="D34:D40" si="36">SUM(0.07275*(1+COS(RADIANS(C34))))</f>
        <v>6.6409419715107859E-2</v>
      </c>
      <c r="E34">
        <f>SUM(D34*1000)</f>
        <v>66.409419715107859</v>
      </c>
      <c r="G34">
        <v>2</v>
      </c>
      <c r="H34">
        <f>AVERAGE(Data!H40:I40)</f>
        <v>96.550000000000011</v>
      </c>
      <c r="I34">
        <f t="shared" ref="I34:I40" si="37">SUM(0.07275*(1+COS(RADIANS(H34))))</f>
        <v>6.4451391090138518E-2</v>
      </c>
      <c r="J34">
        <f>SUM(I34*1000)</f>
        <v>64.451391090138515</v>
      </c>
      <c r="L34">
        <v>2</v>
      </c>
      <c r="M34">
        <f>AVERAGE(Data!M40:N40)</f>
        <v>102.9</v>
      </c>
      <c r="N34">
        <f>SUM(0.07275*(1+COS(RADIANS(M34))))</f>
        <v>5.6508554060203275E-2</v>
      </c>
      <c r="O34">
        <f>SUM(N34*1000)</f>
        <v>56.508554060203274</v>
      </c>
      <c r="Q34">
        <v>2</v>
      </c>
      <c r="R34">
        <f>AVERAGE(Data!R40:S40)</f>
        <v>100.95</v>
      </c>
      <c r="S34">
        <f>SUM(0.07275*(1+COS(RADIANS(R34))))</f>
        <v>5.8930970792524934E-2</v>
      </c>
      <c r="T34">
        <f>SUM(S34*1000)</f>
        <v>58.930970792524931</v>
      </c>
      <c r="V34">
        <v>2</v>
      </c>
      <c r="W34">
        <f>AVERAGE(Data!W40:X40)</f>
        <v>99.35</v>
      </c>
      <c r="X34">
        <f>SUM(0.07275*(1+COS(RADIANS(W34))))</f>
        <v>6.0930674630361031E-2</v>
      </c>
      <c r="Y34">
        <f>SUM(X34*1000)</f>
        <v>60.930674630361032</v>
      </c>
      <c r="AA34">
        <v>2</v>
      </c>
      <c r="AB34">
        <f>AVERAGE(Data!AB40:AC40)</f>
        <v>100.35</v>
      </c>
      <c r="AC34">
        <f>SUM(0.07275*(1+COS(RADIANS(AB34))))</f>
        <v>5.9679680539845251E-2</v>
      </c>
      <c r="AD34">
        <f>SUM(AC34*1000)</f>
        <v>59.679680539845251</v>
      </c>
      <c r="AF34">
        <v>2</v>
      </c>
      <c r="AG34">
        <f>AVERAGE(Data!AG40:AH40)</f>
        <v>101.25</v>
      </c>
      <c r="AH34">
        <f>SUM(0.07275*(1+COS(RADIANS(AG34))))</f>
        <v>5.8557179073326672E-2</v>
      </c>
      <c r="AI34">
        <f>SUM(AH34*1000)</f>
        <v>58.557179073326672</v>
      </c>
      <c r="AK34">
        <v>2</v>
      </c>
      <c r="AL34">
        <f>AVERAGE(Data!AL40:AM40)</f>
        <v>105.75</v>
      </c>
      <c r="AM34">
        <f>SUM(0.07275*(1+COS(RADIANS(AL34))))</f>
        <v>5.3002707272315847E-2</v>
      </c>
      <c r="AN34">
        <f>SUM(AM34*1000)</f>
        <v>53.002707272315845</v>
      </c>
      <c r="AP34">
        <v>2</v>
      </c>
      <c r="AQ34">
        <f>AVERAGE(Data!AQ40:AR40)</f>
        <v>99.85</v>
      </c>
      <c r="AR34">
        <f>SUM(0.07275*(1+COS(RADIANS(AQ34))))</f>
        <v>6.0304703706354788E-2</v>
      </c>
      <c r="AS34">
        <f>SUM(AR34*1000)</f>
        <v>60.304703706354786</v>
      </c>
    </row>
    <row r="35" spans="2:45" x14ac:dyDescent="0.35">
      <c r="B35">
        <v>3</v>
      </c>
      <c r="C35">
        <f>AVERAGE(Data!C41:D41)</f>
        <v>96.75</v>
      </c>
      <c r="D35">
        <f t="shared" si="36"/>
        <v>6.4199154334942318E-2</v>
      </c>
      <c r="E35">
        <f t="shared" ref="E35:E42" si="38">SUM(D35*1000)</f>
        <v>64.199154334942321</v>
      </c>
      <c r="G35">
        <v>3</v>
      </c>
      <c r="H35">
        <f>AVERAGE(Data!H41:I41)</f>
        <v>99.25</v>
      </c>
      <c r="I35">
        <f t="shared" si="37"/>
        <v>6.1055978352321662E-2</v>
      </c>
      <c r="J35">
        <f t="shared" ref="J35:J42" si="39">SUM(I35*1000)</f>
        <v>61.055978352321659</v>
      </c>
      <c r="L35">
        <v>3</v>
      </c>
      <c r="M35">
        <f>AVERAGE(Data!M41:N41)</f>
        <v>100.6</v>
      </c>
      <c r="N35">
        <f t="shared" ref="N35:N40" si="40">SUM(0.07275*(1+COS(RADIANS(M35))))</f>
        <v>5.9367539242924601E-2</v>
      </c>
      <c r="O35">
        <f t="shared" ref="O35:O42" si="41">SUM(N35*1000)</f>
        <v>59.3675392429246</v>
      </c>
      <c r="Q35">
        <v>3</v>
      </c>
      <c r="R35">
        <f>AVERAGE(Data!R41:S41)</f>
        <v>104.2</v>
      </c>
      <c r="S35">
        <f t="shared" ref="S35:S40" si="42">SUM(0.07275*(1+COS(RADIANS(R35))))</f>
        <v>5.4903887677317104E-2</v>
      </c>
      <c r="T35">
        <f t="shared" ref="T35:T42" si="43">SUM(S35*1000)</f>
        <v>54.903887677317101</v>
      </c>
      <c r="V35">
        <v>3</v>
      </c>
      <c r="W35">
        <f>AVERAGE(Data!W41:X41)</f>
        <v>97.3</v>
      </c>
      <c r="X35">
        <f t="shared" ref="X35:X40" si="44">SUM(0.07275*(1+COS(RADIANS(W35))))</f>
        <v>6.3506049724251751E-2</v>
      </c>
      <c r="Y35">
        <f t="shared" ref="Y35:Y42" si="45">SUM(X35*1000)</f>
        <v>63.506049724251753</v>
      </c>
      <c r="AA35">
        <v>3</v>
      </c>
      <c r="AB35">
        <f>AVERAGE(Data!AB41:AC41)</f>
        <v>106.35</v>
      </c>
      <c r="AC35">
        <f t="shared" ref="AC35:AC40" si="46">SUM(0.07275*(1+COS(RADIANS(AB35))))</f>
        <v>5.2270570172358359E-2</v>
      </c>
      <c r="AD35">
        <f t="shared" ref="AD35:AD42" si="47">SUM(AC35*1000)</f>
        <v>52.270570172358362</v>
      </c>
      <c r="AF35">
        <v>3</v>
      </c>
      <c r="AG35">
        <f>AVERAGE(Data!AG41:AH41)</f>
        <v>100.65</v>
      </c>
      <c r="AH35">
        <f t="shared" ref="AH35:AH40" si="48">SUM(0.07275*(1+COS(RADIANS(AG35))))</f>
        <v>5.9305141367389562E-2</v>
      </c>
      <c r="AI35">
        <f t="shared" ref="AI35:AI42" si="49">SUM(AH35*1000)</f>
        <v>59.30514136738956</v>
      </c>
      <c r="AK35">
        <v>3</v>
      </c>
      <c r="AL35">
        <f>AVERAGE(Data!AL41:AM41)</f>
        <v>102.05</v>
      </c>
      <c r="AM35">
        <f t="shared" ref="AM35:AM40" si="50">SUM(0.07275*(1+COS(RADIANS(AL35))))</f>
        <v>5.7562331237842268E-2</v>
      </c>
      <c r="AN35">
        <f t="shared" ref="AN35:AN42" si="51">SUM(AM35*1000)</f>
        <v>57.562331237842265</v>
      </c>
      <c r="AP35">
        <v>3</v>
      </c>
      <c r="AQ35">
        <f>AVERAGE(Data!AQ41:AR41)</f>
        <v>100.9</v>
      </c>
      <c r="AR35">
        <f t="shared" ref="AR35:AR40" si="52">SUM(0.07275*(1+COS(RADIANS(AQ35))))</f>
        <v>5.8993306522485391E-2</v>
      </c>
      <c r="AS35">
        <f t="shared" ref="AS35:AS42" si="53">SUM(AR35*1000)</f>
        <v>58.993306522485391</v>
      </c>
    </row>
    <row r="36" spans="2:45" x14ac:dyDescent="0.35">
      <c r="B36">
        <v>4</v>
      </c>
      <c r="C36">
        <f>AVERAGE(Data!C42:D42)</f>
        <v>100.75</v>
      </c>
      <c r="D36">
        <f t="shared" si="36"/>
        <v>5.9180376380364545E-2</v>
      </c>
      <c r="E36">
        <f t="shared" si="38"/>
        <v>59.180376380364542</v>
      </c>
      <c r="G36">
        <v>4</v>
      </c>
      <c r="H36">
        <f>AVERAGE(Data!H42:I42)</f>
        <v>96.25</v>
      </c>
      <c r="I36">
        <f t="shared" si="37"/>
        <v>6.4829934854519572E-2</v>
      </c>
      <c r="J36">
        <f t="shared" si="39"/>
        <v>64.829934854519578</v>
      </c>
      <c r="L36">
        <v>4</v>
      </c>
      <c r="M36">
        <f>AVERAGE(Data!M42:N42)</f>
        <v>100.3</v>
      </c>
      <c r="N36">
        <f t="shared" si="40"/>
        <v>5.9742138850285571E-2</v>
      </c>
      <c r="O36">
        <f t="shared" si="41"/>
        <v>59.742138850285571</v>
      </c>
      <c r="Q36">
        <v>4</v>
      </c>
      <c r="R36">
        <f>AVERAGE(Data!R42:S42)</f>
        <v>95.15</v>
      </c>
      <c r="S36">
        <f t="shared" si="42"/>
        <v>6.6219707360237967E-2</v>
      </c>
      <c r="T36">
        <f t="shared" si="43"/>
        <v>66.219707360237962</v>
      </c>
      <c r="V36">
        <v>4</v>
      </c>
      <c r="W36">
        <f>AVERAGE(Data!W42:X42)</f>
        <v>104.69999999999999</v>
      </c>
      <c r="X36">
        <f t="shared" si="44"/>
        <v>5.4289109531455403E-2</v>
      </c>
      <c r="Y36">
        <f t="shared" si="45"/>
        <v>54.289109531455402</v>
      </c>
      <c r="AA36">
        <v>4</v>
      </c>
      <c r="AB36">
        <f>AVERAGE(Data!AB42:AC42)</f>
        <v>106.15</v>
      </c>
      <c r="AC36">
        <f t="shared" si="46"/>
        <v>5.2514370298792884E-2</v>
      </c>
      <c r="AD36">
        <f t="shared" si="47"/>
        <v>52.514370298792883</v>
      </c>
      <c r="AF36">
        <v>4</v>
      </c>
      <c r="AG36">
        <f>AVERAGE(Data!AG42:AH42)</f>
        <v>108.30000000000001</v>
      </c>
      <c r="AH36">
        <f t="shared" si="48"/>
        <v>4.990704882837127E-2</v>
      </c>
      <c r="AI36">
        <f t="shared" si="49"/>
        <v>49.907048828371273</v>
      </c>
      <c r="AK36">
        <v>4</v>
      </c>
      <c r="AL36">
        <f>AVERAGE(Data!AL42:AM42)</f>
        <v>103.8</v>
      </c>
      <c r="AM36">
        <f t="shared" si="50"/>
        <v>5.5396690961158249E-2</v>
      </c>
      <c r="AN36">
        <f t="shared" si="51"/>
        <v>55.396690961158249</v>
      </c>
      <c r="AP36">
        <v>4</v>
      </c>
      <c r="AQ36">
        <f>AVERAGE(Data!AQ42:AR42)</f>
        <v>102.15</v>
      </c>
      <c r="AR36">
        <f t="shared" si="52"/>
        <v>5.7438179473000006E-2</v>
      </c>
      <c r="AS36">
        <f t="shared" si="53"/>
        <v>57.438179473000005</v>
      </c>
    </row>
    <row r="37" spans="2:45" x14ac:dyDescent="0.35">
      <c r="B37">
        <v>5</v>
      </c>
      <c r="C37">
        <f>AVERAGE(Data!C43:D43)</f>
        <v>100.45</v>
      </c>
      <c r="D37">
        <f t="shared" si="36"/>
        <v>5.955479382737227E-2</v>
      </c>
      <c r="E37">
        <f t="shared" si="38"/>
        <v>59.554793827372272</v>
      </c>
      <c r="G37">
        <v>5</v>
      </c>
      <c r="H37">
        <f>AVERAGE(Data!H43:I43)</f>
        <v>95.5</v>
      </c>
      <c r="I37">
        <f t="shared" si="37"/>
        <v>6.5777221504153702E-2</v>
      </c>
      <c r="J37">
        <f t="shared" si="39"/>
        <v>65.777221504153701</v>
      </c>
      <c r="L37">
        <v>5</v>
      </c>
      <c r="M37">
        <f>AVERAGE(Data!M43:N43)</f>
        <v>102.35</v>
      </c>
      <c r="N37">
        <f t="shared" si="40"/>
        <v>5.7190016248743557E-2</v>
      </c>
      <c r="O37">
        <f t="shared" si="41"/>
        <v>57.190016248743554</v>
      </c>
      <c r="Q37">
        <v>5</v>
      </c>
      <c r="R37">
        <f>AVERAGE(Data!R43:S43)</f>
        <v>96.8</v>
      </c>
      <c r="S37">
        <f t="shared" si="42"/>
        <v>6.4136111305702057E-2</v>
      </c>
      <c r="T37">
        <f t="shared" si="43"/>
        <v>64.136111305702059</v>
      </c>
      <c r="V37">
        <v>5</v>
      </c>
      <c r="W37">
        <f>AVERAGE(Data!W43:X43)</f>
        <v>103.75</v>
      </c>
      <c r="X37">
        <f t="shared" si="44"/>
        <v>5.5458351333270914E-2</v>
      </c>
      <c r="Y37">
        <f t="shared" si="45"/>
        <v>55.458351333270912</v>
      </c>
      <c r="AA37">
        <v>5</v>
      </c>
      <c r="AB37">
        <f>AVERAGE(Data!AB43:AC43)</f>
        <v>93.45</v>
      </c>
      <c r="AC37">
        <f t="shared" si="46"/>
        <v>6.8372088368608905E-2</v>
      </c>
      <c r="AD37">
        <f t="shared" si="47"/>
        <v>68.3720883686089</v>
      </c>
      <c r="AF37">
        <v>5</v>
      </c>
      <c r="AG37">
        <f>AVERAGE(Data!AG43:AH43)</f>
        <v>104.3</v>
      </c>
      <c r="AH37">
        <f t="shared" si="48"/>
        <v>5.4780821824420456E-2</v>
      </c>
      <c r="AI37">
        <f t="shared" si="49"/>
        <v>54.780821824420457</v>
      </c>
      <c r="AK37">
        <v>5</v>
      </c>
      <c r="AL37">
        <f>AVERAGE(Data!AL43:AM43)</f>
        <v>99.15</v>
      </c>
      <c r="AM37">
        <f t="shared" si="50"/>
        <v>6.1181317696300253E-2</v>
      </c>
      <c r="AN37">
        <f t="shared" si="51"/>
        <v>61.181317696300255</v>
      </c>
      <c r="AP37">
        <v>5</v>
      </c>
      <c r="AQ37">
        <f>AVERAGE(Data!AQ43:AR43)</f>
        <v>99.05</v>
      </c>
      <c r="AR37">
        <f t="shared" si="52"/>
        <v>6.1306692280491459E-2</v>
      </c>
      <c r="AS37">
        <f t="shared" si="53"/>
        <v>61.306692280491461</v>
      </c>
    </row>
    <row r="38" spans="2:45" x14ac:dyDescent="0.35">
      <c r="B38">
        <v>6</v>
      </c>
      <c r="C38">
        <f>AVERAGE(Data!C44:D44)</f>
        <v>106.5</v>
      </c>
      <c r="D38">
        <f t="shared" si="36"/>
        <v>5.2087883672789624E-2</v>
      </c>
      <c r="E38">
        <f t="shared" si="38"/>
        <v>52.087883672789623</v>
      </c>
      <c r="G38">
        <v>6</v>
      </c>
      <c r="H38">
        <f>AVERAGE(Data!H44:I44)</f>
        <v>98.2</v>
      </c>
      <c r="I38">
        <f t="shared" si="37"/>
        <v>6.2373745072924029E-2</v>
      </c>
      <c r="J38">
        <f t="shared" si="39"/>
        <v>62.373745072924031</v>
      </c>
      <c r="L38">
        <v>6</v>
      </c>
      <c r="M38">
        <f>AVERAGE(Data!M44:N44)</f>
        <v>98.9</v>
      </c>
      <c r="N38">
        <f t="shared" si="40"/>
        <v>6.1494819396713689E-2</v>
      </c>
      <c r="O38">
        <f t="shared" si="41"/>
        <v>61.494819396713687</v>
      </c>
      <c r="Q38">
        <v>6</v>
      </c>
      <c r="R38">
        <f>AVERAGE(Data!R44:S44)</f>
        <v>103.4</v>
      </c>
      <c r="S38">
        <f t="shared" si="42"/>
        <v>5.5890340020800046E-2</v>
      </c>
      <c r="T38">
        <f t="shared" si="43"/>
        <v>55.890340020800046</v>
      </c>
      <c r="V38">
        <v>6</v>
      </c>
      <c r="W38">
        <f>AVERAGE(Data!W44:X44)</f>
        <v>104.1</v>
      </c>
      <c r="X38">
        <f t="shared" si="44"/>
        <v>5.5027007892566857E-2</v>
      </c>
      <c r="Y38">
        <f t="shared" si="45"/>
        <v>55.027007892566857</v>
      </c>
      <c r="AA38">
        <v>6</v>
      </c>
      <c r="AB38">
        <f>AVERAGE(Data!AB44:AC44)</f>
        <v>100.4</v>
      </c>
      <c r="AC38">
        <f t="shared" si="46"/>
        <v>5.9617232183021764E-2</v>
      </c>
      <c r="AD38">
        <f t="shared" si="47"/>
        <v>59.617232183021763</v>
      </c>
      <c r="AF38">
        <v>6</v>
      </c>
      <c r="AG38">
        <f>AVERAGE(Data!AG44:AH44)</f>
        <v>104.15</v>
      </c>
      <c r="AH38">
        <f t="shared" si="48"/>
        <v>5.4965441013084322E-2</v>
      </c>
      <c r="AI38">
        <f t="shared" si="49"/>
        <v>54.965441013084323</v>
      </c>
      <c r="AK38">
        <v>6</v>
      </c>
      <c r="AL38">
        <f>AVERAGE(Data!AL44:AM44)</f>
        <v>100.3</v>
      </c>
      <c r="AM38">
        <f t="shared" si="50"/>
        <v>5.9742138850285571E-2</v>
      </c>
      <c r="AN38">
        <f t="shared" si="51"/>
        <v>59.742138850285571</v>
      </c>
      <c r="AP38">
        <v>6</v>
      </c>
      <c r="AQ38">
        <f>AVERAGE(Data!AQ44:AR44)</f>
        <v>102.4</v>
      </c>
      <c r="AR38">
        <f t="shared" si="52"/>
        <v>5.7128004948596149E-2</v>
      </c>
      <c r="AS38">
        <f t="shared" si="53"/>
        <v>57.12800494859615</v>
      </c>
    </row>
    <row r="39" spans="2:45" x14ac:dyDescent="0.35">
      <c r="B39">
        <v>7</v>
      </c>
      <c r="C39">
        <f>AVERAGE(Data!C45:D45)</f>
        <v>95.2</v>
      </c>
      <c r="D39">
        <f t="shared" si="36"/>
        <v>6.6156479790611483E-2</v>
      </c>
      <c r="E39">
        <f t="shared" si="38"/>
        <v>66.156479790611485</v>
      </c>
      <c r="G39">
        <v>7</v>
      </c>
      <c r="H39">
        <f>AVERAGE(Data!H45:I45)</f>
        <v>103.3</v>
      </c>
      <c r="I39">
        <f t="shared" si="37"/>
        <v>5.6013881619565407E-2</v>
      </c>
      <c r="J39">
        <f t="shared" si="39"/>
        <v>56.01388161956541</v>
      </c>
      <c r="L39">
        <v>7</v>
      </c>
      <c r="M39">
        <f>AVERAGE(Data!M45:N45)</f>
        <v>97.8</v>
      </c>
      <c r="N39">
        <f t="shared" si="40"/>
        <v>6.287669210540435E-2</v>
      </c>
      <c r="O39">
        <f t="shared" si="41"/>
        <v>62.876692105404352</v>
      </c>
      <c r="Q39">
        <v>7</v>
      </c>
      <c r="R39">
        <f>AVERAGE(Data!R45:S45)</f>
        <v>99.05</v>
      </c>
      <c r="S39">
        <f t="shared" si="42"/>
        <v>6.1306692280491459E-2</v>
      </c>
      <c r="T39">
        <f t="shared" si="43"/>
        <v>61.306692280491461</v>
      </c>
      <c r="V39">
        <v>7</v>
      </c>
      <c r="W39">
        <f>AVERAGE(Data!W45:X45)</f>
        <v>102.69999999999999</v>
      </c>
      <c r="X39">
        <f t="shared" si="44"/>
        <v>5.6756188633331088E-2</v>
      </c>
      <c r="Y39">
        <f t="shared" si="45"/>
        <v>56.756188633331085</v>
      </c>
      <c r="AA39">
        <v>7</v>
      </c>
      <c r="AB39">
        <f>AVERAGE(Data!AB45:AC45)</f>
        <v>108.1</v>
      </c>
      <c r="AC39">
        <f t="shared" si="46"/>
        <v>5.014828974436427E-2</v>
      </c>
      <c r="AD39">
        <f t="shared" si="47"/>
        <v>50.14828974436427</v>
      </c>
      <c r="AF39">
        <v>7</v>
      </c>
      <c r="AG39">
        <f>AVERAGE(Data!AG45:AH45)</f>
        <v>108.25</v>
      </c>
      <c r="AH39">
        <f t="shared" si="48"/>
        <v>4.9967333078307224E-2</v>
      </c>
      <c r="AI39">
        <f t="shared" si="49"/>
        <v>49.967333078307227</v>
      </c>
      <c r="AK39">
        <v>7</v>
      </c>
      <c r="AL39">
        <f>AVERAGE(Data!AL45:AM45)</f>
        <v>100.05000000000001</v>
      </c>
      <c r="AM39">
        <f t="shared" si="50"/>
        <v>6.0054578041711326E-2</v>
      </c>
      <c r="AN39">
        <f t="shared" si="51"/>
        <v>60.054578041711324</v>
      </c>
      <c r="AP39">
        <v>7</v>
      </c>
      <c r="AQ39">
        <f>AVERAGE(Data!AQ45:AR45)</f>
        <v>102.4</v>
      </c>
      <c r="AR39">
        <f t="shared" si="52"/>
        <v>5.7128004948596149E-2</v>
      </c>
      <c r="AS39">
        <f t="shared" si="53"/>
        <v>57.12800494859615</v>
      </c>
    </row>
    <row r="40" spans="2:45" x14ac:dyDescent="0.35">
      <c r="B40">
        <v>8</v>
      </c>
      <c r="C40">
        <f>AVERAGE(Data!C46:D46)</f>
        <v>95.699999999999989</v>
      </c>
      <c r="D40">
        <f t="shared" si="36"/>
        <v>6.5524488206150269E-2</v>
      </c>
      <c r="E40">
        <f t="shared" si="38"/>
        <v>65.524488206150266</v>
      </c>
      <c r="G40">
        <v>8</v>
      </c>
      <c r="H40">
        <f>AVERAGE(Data!H46:I46)</f>
        <v>101.85</v>
      </c>
      <c r="I40">
        <f t="shared" si="37"/>
        <v>5.7810773182016925E-2</v>
      </c>
      <c r="J40">
        <f t="shared" si="39"/>
        <v>57.810773182016923</v>
      </c>
      <c r="L40">
        <v>8</v>
      </c>
      <c r="M40">
        <f>AVERAGE(Data!M46:N46)</f>
        <v>102.8</v>
      </c>
      <c r="N40">
        <f t="shared" si="40"/>
        <v>5.6632346798183755E-2</v>
      </c>
      <c r="O40">
        <f t="shared" si="41"/>
        <v>56.632346798183754</v>
      </c>
      <c r="Q40">
        <v>8</v>
      </c>
      <c r="R40">
        <f>AVERAGE(Data!R46:S46)</f>
        <v>98.1</v>
      </c>
      <c r="S40">
        <f t="shared" si="42"/>
        <v>6.2499435376540874E-2</v>
      </c>
      <c r="T40">
        <f t="shared" si="43"/>
        <v>62.499435376540873</v>
      </c>
      <c r="V40">
        <v>8</v>
      </c>
      <c r="W40">
        <f>AVERAGE(Data!W46:X46)</f>
        <v>107.35</v>
      </c>
      <c r="X40">
        <f t="shared" si="44"/>
        <v>5.1055371876403854E-2</v>
      </c>
      <c r="Y40">
        <f t="shared" si="45"/>
        <v>51.055371876403854</v>
      </c>
      <c r="AA40">
        <v>8</v>
      </c>
      <c r="AB40">
        <f>AVERAGE(Data!AB46:AC46)</f>
        <v>104.5</v>
      </c>
      <c r="AC40">
        <f t="shared" si="46"/>
        <v>5.4534854705039389E-2</v>
      </c>
      <c r="AD40">
        <f t="shared" si="47"/>
        <v>54.534854705039386</v>
      </c>
      <c r="AF40">
        <v>8</v>
      </c>
      <c r="AG40">
        <f>AVERAGE(Data!AG46:AH46)</f>
        <v>105.05</v>
      </c>
      <c r="AH40">
        <f t="shared" si="48"/>
        <v>5.3859598539588237E-2</v>
      </c>
      <c r="AI40">
        <f t="shared" si="49"/>
        <v>53.859598539588234</v>
      </c>
      <c r="AK40">
        <v>8</v>
      </c>
      <c r="AL40">
        <f>AVERAGE(Data!AL46:AM46)</f>
        <v>96.75</v>
      </c>
      <c r="AM40">
        <f t="shared" si="50"/>
        <v>6.4199154334942318E-2</v>
      </c>
      <c r="AN40">
        <f t="shared" si="51"/>
        <v>64.199154334942321</v>
      </c>
      <c r="AP40">
        <v>8</v>
      </c>
      <c r="AQ40">
        <f>AVERAGE(Data!AQ46:AR46)</f>
        <v>101.35</v>
      </c>
      <c r="AR40">
        <f t="shared" si="52"/>
        <v>5.8432667795252066E-2</v>
      </c>
      <c r="AS40">
        <f t="shared" si="53"/>
        <v>58.432667795252065</v>
      </c>
    </row>
    <row r="41" spans="2:45" x14ac:dyDescent="0.35">
      <c r="B41">
        <v>9</v>
      </c>
      <c r="C41">
        <f>AVERAGE(Data!C47:D47)</f>
        <v>102.25</v>
      </c>
      <c r="D41">
        <f>SUM(0.07275*(1+COS(RADIANS(C41))))</f>
        <v>5.7314074350618534E-2</v>
      </c>
      <c r="E41">
        <f t="shared" si="38"/>
        <v>57.314074350618533</v>
      </c>
      <c r="G41">
        <v>9</v>
      </c>
      <c r="H41">
        <f>AVERAGE(Data!H47:I47)</f>
        <v>102.94999999999999</v>
      </c>
      <c r="I41">
        <f>SUM(0.07275*(1+COS(RADIANS(H41))))</f>
        <v>5.6446676220498433E-2</v>
      </c>
      <c r="J41">
        <f t="shared" si="39"/>
        <v>56.446676220498432</v>
      </c>
      <c r="L41">
        <v>9</v>
      </c>
      <c r="M41">
        <f>AVERAGE(Data!M47:N47)</f>
        <v>98.5</v>
      </c>
      <c r="N41">
        <f>SUM(0.07275*(1+COS(RADIANS(M41))))</f>
        <v>6.1996865340320818E-2</v>
      </c>
      <c r="O41">
        <f t="shared" si="41"/>
        <v>61.996865340320817</v>
      </c>
      <c r="Q41">
        <v>9</v>
      </c>
      <c r="R41">
        <f>AVERAGE(Data!R47:S47)</f>
        <v>97.25</v>
      </c>
      <c r="S41">
        <f>SUM(0.07275*(1+COS(RADIANS(R41))))</f>
        <v>6.3569024995368373E-2</v>
      </c>
      <c r="T41">
        <f t="shared" si="43"/>
        <v>63.569024995368373</v>
      </c>
      <c r="V41">
        <v>9</v>
      </c>
      <c r="W41">
        <f>AVERAGE(Data!W47:X47)</f>
        <v>111.1</v>
      </c>
      <c r="X41">
        <f>SUM(0.07275*(1+COS(RADIANS(W41))))</f>
        <v>4.6560232209266278E-2</v>
      </c>
      <c r="Y41">
        <f t="shared" si="45"/>
        <v>46.560232209266275</v>
      </c>
      <c r="AA41">
        <v>9</v>
      </c>
      <c r="AB41">
        <f>AVERAGE(Data!AB47:AC47)</f>
        <v>93.3</v>
      </c>
      <c r="AC41">
        <f>SUM(0.07275*(1+COS(RADIANS(AB41))))</f>
        <v>6.8562217038691475E-2</v>
      </c>
      <c r="AD41">
        <f t="shared" si="47"/>
        <v>68.562217038691472</v>
      </c>
      <c r="AF41">
        <v>9</v>
      </c>
      <c r="AG41">
        <f>AVERAGE(Data!AG47:AH47)</f>
        <v>105.85</v>
      </c>
      <c r="AH41">
        <f>SUM(0.07275*(1+COS(RADIANS(AG41))))</f>
        <v>5.2880531868229726E-2</v>
      </c>
      <c r="AI41">
        <f t="shared" si="49"/>
        <v>52.880531868229724</v>
      </c>
      <c r="AK41">
        <v>9</v>
      </c>
      <c r="AL41">
        <f>AVERAGE(Data!AL47:AM47)</f>
        <v>104.95</v>
      </c>
      <c r="AM41">
        <f>SUM(0.07275*(1+COS(RADIANS(AL41))))</f>
        <v>5.3982244737162711E-2</v>
      </c>
      <c r="AN41">
        <f t="shared" si="51"/>
        <v>53.982244737162709</v>
      </c>
      <c r="AP41">
        <v>9</v>
      </c>
      <c r="AQ41">
        <f>AVERAGE(Data!AQ47:AR47)</f>
        <v>102.55</v>
      </c>
      <c r="AR41">
        <f>SUM(0.07275*(1+COS(RADIANS(AQ41))))</f>
        <v>5.694204261797868E-2</v>
      </c>
      <c r="AS41">
        <f t="shared" si="53"/>
        <v>56.942042617978679</v>
      </c>
    </row>
    <row r="42" spans="2:45" x14ac:dyDescent="0.35">
      <c r="C42" t="s">
        <v>13</v>
      </c>
      <c r="D42">
        <f>AVERAGE(D33:D41)</f>
        <v>6.1632097128220056E-2</v>
      </c>
      <c r="E42">
        <f t="shared" si="38"/>
        <v>61.632097128220053</v>
      </c>
      <c r="H42" t="s">
        <v>13</v>
      </c>
      <c r="I42">
        <f>AVERAGE(I33:I41)</f>
        <v>6.1826090936805911E-2</v>
      </c>
      <c r="J42">
        <f t="shared" si="39"/>
        <v>61.826090936805912</v>
      </c>
      <c r="M42" t="s">
        <v>13</v>
      </c>
      <c r="N42">
        <f>AVERAGE(N33:N41)</f>
        <v>5.9201443347642511E-2</v>
      </c>
      <c r="O42">
        <f t="shared" si="41"/>
        <v>59.20144334764251</v>
      </c>
      <c r="R42" t="s">
        <v>13</v>
      </c>
      <c r="S42">
        <f>AVERAGE(S33:S41)</f>
        <v>6.0275908633505529E-2</v>
      </c>
      <c r="T42">
        <f t="shared" si="43"/>
        <v>60.27590863350553</v>
      </c>
      <c r="W42" t="s">
        <v>13</v>
      </c>
      <c r="X42">
        <f>AVERAGE(X33:X41)</f>
        <v>5.5862595801252413E-2</v>
      </c>
      <c r="Y42">
        <f t="shared" si="45"/>
        <v>55.862595801252411</v>
      </c>
      <c r="AB42" t="s">
        <v>13</v>
      </c>
      <c r="AC42">
        <f>AVERAGE(AC33:AC41)</f>
        <v>5.8758627851057406E-2</v>
      </c>
      <c r="AD42">
        <f t="shared" si="47"/>
        <v>58.758627851057405</v>
      </c>
      <c r="AG42" t="s">
        <v>13</v>
      </c>
      <c r="AH42">
        <f>AVERAGE(AH33:AH41)</f>
        <v>5.3805636696772505E-2</v>
      </c>
      <c r="AI42">
        <f t="shared" si="49"/>
        <v>53.805636696772503</v>
      </c>
      <c r="AL42" t="s">
        <v>13</v>
      </c>
      <c r="AM42">
        <f>AVERAGE(AM33:AM41)</f>
        <v>5.7897029728415234E-2</v>
      </c>
      <c r="AN42">
        <f t="shared" si="51"/>
        <v>57.897029728415234</v>
      </c>
      <c r="AQ42" t="s">
        <v>13</v>
      </c>
      <c r="AR42">
        <f>AVERAGE(AR33:AR41)</f>
        <v>5.8553193740016031E-2</v>
      </c>
      <c r="AS42">
        <f t="shared" si="53"/>
        <v>58.553193740016034</v>
      </c>
    </row>
    <row r="43" spans="2:45" x14ac:dyDescent="0.35">
      <c r="C43" t="s">
        <v>18</v>
      </c>
      <c r="D43">
        <f>_xlfn.STDEV.P(D33:D41)</f>
        <v>4.6189736342587386E-3</v>
      </c>
      <c r="E43">
        <f>SUM(D43*1000)</f>
        <v>4.6189736342587384</v>
      </c>
      <c r="H43" t="s">
        <v>18</v>
      </c>
      <c r="I43">
        <f>_xlfn.STDEV.P(I33:I41)</f>
        <v>4.0204289041103234E-3</v>
      </c>
      <c r="J43">
        <f>SUM(I43*1000)</f>
        <v>4.0204289041103234</v>
      </c>
      <c r="M43" t="s">
        <v>18</v>
      </c>
      <c r="N43">
        <f>_xlfn.STDEV.P(N33:N41)</f>
        <v>2.3482328408486993E-3</v>
      </c>
      <c r="O43">
        <f>SUM(N43*1000)</f>
        <v>2.3482328408486994</v>
      </c>
      <c r="R43" t="s">
        <v>18</v>
      </c>
      <c r="S43">
        <f>_xlfn.STDEV.P(S33:S41)</f>
        <v>4.0073924390611228E-3</v>
      </c>
      <c r="T43">
        <f>SUM(S43*1000)</f>
        <v>4.0073924390611229</v>
      </c>
      <c r="W43" t="s">
        <v>18</v>
      </c>
      <c r="X43">
        <f>_xlfn.STDEV.P(X33:X41)</f>
        <v>4.8177315669095345E-3</v>
      </c>
      <c r="Y43">
        <f>SUM(X43*1000)</f>
        <v>4.8177315669095346</v>
      </c>
      <c r="AB43" t="s">
        <v>18</v>
      </c>
      <c r="AC43">
        <f>_xlfn.STDEV.P(AC33:AC41)</f>
        <v>6.5172659657908201E-3</v>
      </c>
      <c r="AD43">
        <f>SUM(AC43*1000)</f>
        <v>6.5172659657908198</v>
      </c>
      <c r="AG43" t="s">
        <v>18</v>
      </c>
      <c r="AH43">
        <f>_xlfn.STDEV.P(AH33:AH41)</f>
        <v>3.336355809281957E-3</v>
      </c>
      <c r="AI43">
        <f>SUM(AH43*1000)</f>
        <v>3.3363558092819572</v>
      </c>
      <c r="AL43" t="s">
        <v>18</v>
      </c>
      <c r="AM43">
        <f>_xlfn.STDEV.P(AM33:AM41)</f>
        <v>3.463927599165455E-3</v>
      </c>
      <c r="AN43">
        <f>SUM(AM43*1000)</f>
        <v>3.463927599165455</v>
      </c>
      <c r="AQ43" t="s">
        <v>18</v>
      </c>
      <c r="AR43">
        <f>_xlfn.STDEV.P(AR33:AR41)</f>
        <v>1.4653245112572007E-3</v>
      </c>
      <c r="AS43">
        <f>SUM(AR43*1000)</f>
        <v>1.4653245112572006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91E9A-5CA7-40B3-AD82-E40360010895}">
  <dimension ref="A1"/>
  <sheetViews>
    <sheetView topLeftCell="B3" zoomScale="85" zoomScaleNormal="85" workbookViewId="0">
      <selection activeCell="I23" sqref="I23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40899-BC5B-457F-B9FA-B83133A1B6F2}">
  <dimension ref="A1:X21"/>
  <sheetViews>
    <sheetView workbookViewId="0">
      <selection activeCell="J26" sqref="J26"/>
    </sheetView>
  </sheetViews>
  <sheetFormatPr defaultRowHeight="14.5" x14ac:dyDescent="0.35"/>
  <sheetData>
    <row r="1" spans="1:24" x14ac:dyDescent="0.35">
      <c r="C1">
        <v>1</v>
      </c>
      <c r="O1">
        <v>30</v>
      </c>
    </row>
    <row r="2" spans="1:24" x14ac:dyDescent="0.35">
      <c r="B2">
        <v>1</v>
      </c>
      <c r="C2">
        <v>2</v>
      </c>
      <c r="D2">
        <v>3</v>
      </c>
      <c r="N2">
        <v>1</v>
      </c>
      <c r="O2">
        <v>2</v>
      </c>
      <c r="P2">
        <v>3</v>
      </c>
    </row>
    <row r="3" spans="1:24" x14ac:dyDescent="0.35">
      <c r="A3" t="s">
        <v>19</v>
      </c>
      <c r="B3">
        <v>0</v>
      </c>
      <c r="C3">
        <v>0</v>
      </c>
      <c r="D3">
        <v>0</v>
      </c>
      <c r="M3" t="s">
        <v>19</v>
      </c>
      <c r="N3">
        <v>0</v>
      </c>
      <c r="O3">
        <v>11.25</v>
      </c>
      <c r="P3">
        <v>5.083333333333333</v>
      </c>
    </row>
    <row r="4" spans="1:24" x14ac:dyDescent="0.35">
      <c r="A4" t="s">
        <v>7</v>
      </c>
      <c r="B4">
        <v>49.333333333333336</v>
      </c>
      <c r="C4">
        <v>41.033333333333339</v>
      </c>
      <c r="D4">
        <v>49.733333333333327</v>
      </c>
      <c r="M4" t="s">
        <v>7</v>
      </c>
      <c r="N4">
        <v>93.25</v>
      </c>
      <c r="O4">
        <v>93.966666666666683</v>
      </c>
      <c r="P4">
        <v>92.166666666666671</v>
      </c>
    </row>
    <row r="5" spans="1:24" x14ac:dyDescent="0.35">
      <c r="A5" t="s">
        <v>0</v>
      </c>
      <c r="B5">
        <v>96.149999999999991</v>
      </c>
      <c r="C5">
        <v>102.56666666666666</v>
      </c>
      <c r="D5">
        <v>97.716666666666654</v>
      </c>
      <c r="M5" t="s">
        <v>0</v>
      </c>
      <c r="N5" s="1">
        <v>100.46666666666668</v>
      </c>
      <c r="O5" s="1">
        <v>101.19999999999999</v>
      </c>
      <c r="P5" s="1">
        <v>102.10000000000001</v>
      </c>
    </row>
    <row r="8" spans="1:24" x14ac:dyDescent="0.35">
      <c r="B8" t="s">
        <v>20</v>
      </c>
      <c r="F8" t="s">
        <v>20</v>
      </c>
      <c r="J8" t="s">
        <v>20</v>
      </c>
      <c r="N8" t="s">
        <v>20</v>
      </c>
      <c r="R8" t="s">
        <v>20</v>
      </c>
      <c r="V8" t="s">
        <v>20</v>
      </c>
    </row>
    <row r="9" spans="1:24" ht="15" thickBot="1" x14ac:dyDescent="0.4"/>
    <row r="10" spans="1:24" x14ac:dyDescent="0.35">
      <c r="B10" s="3"/>
      <c r="C10" s="3" t="s">
        <v>0</v>
      </c>
      <c r="D10" s="3" t="s">
        <v>7</v>
      </c>
      <c r="F10" s="3"/>
      <c r="G10" s="3" t="s">
        <v>0</v>
      </c>
      <c r="H10" s="3" t="s">
        <v>19</v>
      </c>
      <c r="J10" s="3"/>
      <c r="K10" s="3" t="s">
        <v>7</v>
      </c>
      <c r="L10" s="3" t="s">
        <v>19</v>
      </c>
      <c r="N10" s="3"/>
      <c r="O10" s="3" t="s">
        <v>0</v>
      </c>
      <c r="P10" s="3" t="s">
        <v>7</v>
      </c>
      <c r="R10" s="3"/>
      <c r="S10" s="3" t="s">
        <v>0</v>
      </c>
      <c r="T10" s="3" t="s">
        <v>19</v>
      </c>
      <c r="V10" s="3"/>
      <c r="W10" s="3" t="s">
        <v>7</v>
      </c>
      <c r="X10" s="3" t="s">
        <v>19</v>
      </c>
    </row>
    <row r="11" spans="1:24" x14ac:dyDescent="0.35">
      <c r="B11" t="s">
        <v>21</v>
      </c>
      <c r="C11">
        <v>98.811111111111089</v>
      </c>
      <c r="D11">
        <v>46.699999999999996</v>
      </c>
      <c r="F11" t="s">
        <v>21</v>
      </c>
      <c r="G11">
        <v>98.811111111111089</v>
      </c>
      <c r="H11">
        <v>0</v>
      </c>
      <c r="J11" t="s">
        <v>21</v>
      </c>
      <c r="K11">
        <v>46.699999999999996</v>
      </c>
      <c r="L11">
        <v>0</v>
      </c>
      <c r="N11" t="s">
        <v>21</v>
      </c>
      <c r="O11">
        <v>101.25555555555557</v>
      </c>
      <c r="P11">
        <v>93.127777777777794</v>
      </c>
      <c r="R11" t="s">
        <v>21</v>
      </c>
      <c r="S11">
        <v>101.25555555555557</v>
      </c>
      <c r="T11">
        <v>5.4444444444444438</v>
      </c>
      <c r="V11" t="s">
        <v>21</v>
      </c>
      <c r="W11">
        <v>93.127777777777794</v>
      </c>
      <c r="X11">
        <v>5.4444444444444438</v>
      </c>
    </row>
    <row r="12" spans="1:24" x14ac:dyDescent="0.35">
      <c r="B12" t="s">
        <v>22</v>
      </c>
      <c r="C12">
        <v>11.191759259259282</v>
      </c>
      <c r="D12">
        <v>24.123333333333292</v>
      </c>
      <c r="F12" t="s">
        <v>22</v>
      </c>
      <c r="G12">
        <v>11.191759259259282</v>
      </c>
      <c r="H12">
        <v>0</v>
      </c>
      <c r="J12" t="s">
        <v>22</v>
      </c>
      <c r="K12">
        <v>24.123333333333292</v>
      </c>
      <c r="L12">
        <v>0</v>
      </c>
      <c r="N12" t="s">
        <v>22</v>
      </c>
      <c r="O12">
        <v>0.66925925925925434</v>
      </c>
      <c r="P12">
        <v>0.82120370370371265</v>
      </c>
      <c r="R12" t="s">
        <v>22</v>
      </c>
      <c r="S12">
        <v>0.66925925925925434</v>
      </c>
      <c r="T12">
        <v>31.738425925925931</v>
      </c>
      <c r="V12" t="s">
        <v>22</v>
      </c>
      <c r="W12">
        <v>0.82120370370371265</v>
      </c>
      <c r="X12">
        <v>31.738425925925931</v>
      </c>
    </row>
    <row r="13" spans="1:24" x14ac:dyDescent="0.35">
      <c r="B13" t="s">
        <v>23</v>
      </c>
      <c r="C13">
        <v>3</v>
      </c>
      <c r="D13">
        <v>3</v>
      </c>
      <c r="F13" t="s">
        <v>23</v>
      </c>
      <c r="G13">
        <v>3</v>
      </c>
      <c r="H13">
        <v>3</v>
      </c>
      <c r="J13" t="s">
        <v>23</v>
      </c>
      <c r="K13">
        <v>3</v>
      </c>
      <c r="L13">
        <v>3</v>
      </c>
      <c r="N13" t="s">
        <v>23</v>
      </c>
      <c r="O13">
        <v>3</v>
      </c>
      <c r="P13">
        <v>3</v>
      </c>
      <c r="R13" t="s">
        <v>23</v>
      </c>
      <c r="S13">
        <v>3</v>
      </c>
      <c r="T13">
        <v>3</v>
      </c>
      <c r="V13" t="s">
        <v>23</v>
      </c>
      <c r="W13">
        <v>3</v>
      </c>
      <c r="X13">
        <v>3</v>
      </c>
    </row>
    <row r="14" spans="1:24" x14ac:dyDescent="0.35">
      <c r="B14" t="s">
        <v>24</v>
      </c>
      <c r="C14">
        <v>-0.96185896104523205</v>
      </c>
      <c r="F14" t="s">
        <v>24</v>
      </c>
      <c r="G14" t="e">
        <v>#DIV/0!</v>
      </c>
      <c r="J14" t="s">
        <v>24</v>
      </c>
      <c r="K14" t="e">
        <v>#DIV/0!</v>
      </c>
      <c r="N14" t="s">
        <v>24</v>
      </c>
      <c r="O14">
        <v>-0.64384639777822139</v>
      </c>
      <c r="R14" t="s">
        <v>24</v>
      </c>
      <c r="S14">
        <v>0.39788833320060474</v>
      </c>
      <c r="V14" t="s">
        <v>24</v>
      </c>
      <c r="W14">
        <v>0.44579991500812893</v>
      </c>
    </row>
    <row r="15" spans="1:24" x14ac:dyDescent="0.35">
      <c r="B15" t="s">
        <v>25</v>
      </c>
      <c r="C15">
        <v>0</v>
      </c>
      <c r="F15" t="s">
        <v>25</v>
      </c>
      <c r="G15">
        <v>0</v>
      </c>
      <c r="J15" t="s">
        <v>25</v>
      </c>
      <c r="K15">
        <v>0</v>
      </c>
      <c r="N15" t="s">
        <v>25</v>
      </c>
      <c r="O15">
        <v>0</v>
      </c>
      <c r="R15" t="s">
        <v>25</v>
      </c>
      <c r="S15">
        <v>0</v>
      </c>
      <c r="V15" t="s">
        <v>25</v>
      </c>
      <c r="W15">
        <v>0</v>
      </c>
    </row>
    <row r="16" spans="1:24" x14ac:dyDescent="0.35">
      <c r="B16" t="s">
        <v>26</v>
      </c>
      <c r="C16">
        <v>2</v>
      </c>
      <c r="F16" t="s">
        <v>26</v>
      </c>
      <c r="G16">
        <v>2</v>
      </c>
      <c r="J16" t="s">
        <v>26</v>
      </c>
      <c r="K16">
        <v>2</v>
      </c>
      <c r="N16" t="s">
        <v>26</v>
      </c>
      <c r="O16">
        <v>2</v>
      </c>
      <c r="R16" t="s">
        <v>26</v>
      </c>
      <c r="S16">
        <v>2</v>
      </c>
      <c r="V16" t="s">
        <v>26</v>
      </c>
      <c r="W16">
        <v>2</v>
      </c>
    </row>
    <row r="17" spans="2:24" x14ac:dyDescent="0.35">
      <c r="B17" t="s">
        <v>27</v>
      </c>
      <c r="C17">
        <v>11.033164044531558</v>
      </c>
      <c r="F17" t="s">
        <v>27</v>
      </c>
      <c r="G17">
        <v>51.158432643446233</v>
      </c>
      <c r="J17" t="s">
        <v>27</v>
      </c>
      <c r="K17">
        <v>16.468682200968768</v>
      </c>
      <c r="N17" t="s">
        <v>27</v>
      </c>
      <c r="O17">
        <v>9.0029490714535001</v>
      </c>
      <c r="R17" t="s">
        <v>27</v>
      </c>
      <c r="S17">
        <v>30.955115053630436</v>
      </c>
      <c r="V17" t="s">
        <v>27</v>
      </c>
      <c r="W17">
        <v>28.697122578569036</v>
      </c>
    </row>
    <row r="18" spans="2:24" x14ac:dyDescent="0.35">
      <c r="B18" t="s">
        <v>28</v>
      </c>
      <c r="C18">
        <v>4.0574972741039463E-3</v>
      </c>
      <c r="F18" t="s">
        <v>28</v>
      </c>
      <c r="G18">
        <v>1.9093551695394202E-4</v>
      </c>
      <c r="J18" t="s">
        <v>28</v>
      </c>
      <c r="K18">
        <v>1.8334052483173556E-3</v>
      </c>
      <c r="N18" t="s">
        <v>28</v>
      </c>
      <c r="O18">
        <v>6.056931884445998E-3</v>
      </c>
      <c r="R18" t="s">
        <v>28</v>
      </c>
      <c r="S18">
        <v>5.2098589137713905E-4</v>
      </c>
      <c r="V18" t="s">
        <v>28</v>
      </c>
      <c r="W18">
        <v>6.0604257825206526E-4</v>
      </c>
    </row>
    <row r="19" spans="2:24" x14ac:dyDescent="0.35">
      <c r="B19" t="s">
        <v>29</v>
      </c>
      <c r="C19">
        <v>2.9199855803537269</v>
      </c>
      <c r="F19" t="s">
        <v>29</v>
      </c>
      <c r="G19">
        <v>2.9199855803537269</v>
      </c>
      <c r="J19" t="s">
        <v>29</v>
      </c>
      <c r="K19">
        <v>2.9199855803537269</v>
      </c>
      <c r="N19" t="s">
        <v>29</v>
      </c>
      <c r="O19">
        <v>2.9199855803537269</v>
      </c>
      <c r="R19" t="s">
        <v>29</v>
      </c>
      <c r="S19">
        <v>2.9199855803537269</v>
      </c>
      <c r="V19" t="s">
        <v>29</v>
      </c>
      <c r="W19">
        <v>2.9199855803537269</v>
      </c>
    </row>
    <row r="20" spans="2:24" x14ac:dyDescent="0.35">
      <c r="B20" s="4" t="s">
        <v>30</v>
      </c>
      <c r="C20" s="4">
        <v>8.1149945482078926E-3</v>
      </c>
      <c r="F20" s="4" t="s">
        <v>30</v>
      </c>
      <c r="G20" s="4">
        <v>3.8187103390788403E-4</v>
      </c>
      <c r="J20" s="4" t="s">
        <v>30</v>
      </c>
      <c r="K20" s="4">
        <v>3.6668104966347112E-3</v>
      </c>
      <c r="N20" s="4" t="s">
        <v>30</v>
      </c>
      <c r="O20" s="4">
        <v>1.2113863768891996E-2</v>
      </c>
      <c r="R20" s="4" t="s">
        <v>30</v>
      </c>
      <c r="S20" s="4">
        <v>1.0419717827542781E-3</v>
      </c>
      <c r="V20" s="4" t="s">
        <v>30</v>
      </c>
      <c r="W20" s="4">
        <v>1.2120851565041305E-3</v>
      </c>
    </row>
    <row r="21" spans="2:24" ht="15" thickBot="1" x14ac:dyDescent="0.4">
      <c r="B21" s="2" t="s">
        <v>31</v>
      </c>
      <c r="C21" s="2">
        <v>4.3026527297494637</v>
      </c>
      <c r="D21" s="2"/>
      <c r="F21" s="2" t="s">
        <v>31</v>
      </c>
      <c r="G21" s="2">
        <v>4.3026527297494637</v>
      </c>
      <c r="H21" s="2"/>
      <c r="J21" s="2" t="s">
        <v>31</v>
      </c>
      <c r="K21" s="2">
        <v>4.3026527297494637</v>
      </c>
      <c r="L21" s="2"/>
      <c r="N21" s="2" t="s">
        <v>31</v>
      </c>
      <c r="O21" s="2">
        <v>4.3026527297494637</v>
      </c>
      <c r="P21" s="2"/>
      <c r="R21" s="2" t="s">
        <v>31</v>
      </c>
      <c r="S21" s="2">
        <v>4.3026527297494637</v>
      </c>
      <c r="T21" s="2"/>
      <c r="V21" s="2" t="s">
        <v>31</v>
      </c>
      <c r="W21" s="2">
        <v>4.3026527297494637</v>
      </c>
      <c r="X2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Surface Free Energy</vt:lpstr>
      <vt:lpstr>Graph</vt:lpstr>
      <vt:lpstr>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turner</dc:creator>
  <cp:lastModifiedBy>Joe Turner</cp:lastModifiedBy>
  <dcterms:created xsi:type="dcterms:W3CDTF">2015-06-05T18:17:20Z</dcterms:created>
  <dcterms:modified xsi:type="dcterms:W3CDTF">2022-12-15T13:04:05Z</dcterms:modified>
</cp:coreProperties>
</file>